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4370" windowHeight="12660" tabRatio="675"/>
  </bookViews>
  <sheets>
    <sheet name="SUB10M" sheetId="12" r:id="rId1"/>
    <sheet name="ALEM" sheetId="4" r:id="rId2"/>
    <sheet name="INFM" sheetId="13" r:id="rId3"/>
    <sheet name="CADM" sheetId="14" r:id="rId4"/>
    <sheet name="JUNM" sheetId="15" r:id="rId5"/>
    <sheet name="SUB10F" sheetId="11" r:id="rId6"/>
    <sheet name="ALEF" sheetId="16" r:id="rId7"/>
    <sheet name="INFF" sheetId="17" r:id="rId8"/>
    <sheet name="CADF" sheetId="8" r:id="rId9"/>
    <sheet name="JUNF" sheetId="10" r:id="rId10"/>
  </sheets>
  <calcPr calcId="125725"/>
</workbook>
</file>

<file path=xl/calcChain.xml><?xml version="1.0" encoding="utf-8"?>
<calcChain xmlns="http://schemas.openxmlformats.org/spreadsheetml/2006/main">
  <c r="L24" i="8"/>
  <c r="L24" i="17"/>
  <c r="L18" i="10"/>
  <c r="J18"/>
  <c r="L17"/>
  <c r="J17"/>
  <c r="G16"/>
  <c r="F16"/>
  <c r="E16"/>
  <c r="D16"/>
  <c r="C16"/>
  <c r="R15"/>
  <c r="P15"/>
  <c r="L15"/>
  <c r="J15"/>
  <c r="G15"/>
  <c r="F15"/>
  <c r="E15"/>
  <c r="D15"/>
  <c r="C15"/>
  <c r="R14"/>
  <c r="P14"/>
  <c r="L14"/>
  <c r="J14"/>
  <c r="H14"/>
  <c r="G14"/>
  <c r="F14"/>
  <c r="E14"/>
  <c r="D14"/>
  <c r="C14"/>
  <c r="H15" l="1"/>
  <c r="H16"/>
  <c r="L35" i="8"/>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E23"/>
  <c r="D23"/>
  <c r="C23"/>
  <c r="L13"/>
  <c r="J13"/>
  <c r="L12"/>
  <c r="J12"/>
  <c r="G11"/>
  <c r="F11"/>
  <c r="E11"/>
  <c r="D11"/>
  <c r="C11"/>
  <c r="R10"/>
  <c r="P10"/>
  <c r="L10"/>
  <c r="J10"/>
  <c r="G10"/>
  <c r="F10"/>
  <c r="E10"/>
  <c r="D10"/>
  <c r="C10"/>
  <c r="R9"/>
  <c r="P9"/>
  <c r="L9"/>
  <c r="J9"/>
  <c r="G9"/>
  <c r="F9"/>
  <c r="E9"/>
  <c r="D9"/>
  <c r="C9"/>
  <c r="L35" i="17"/>
  <c r="J35"/>
  <c r="L34"/>
  <c r="J34"/>
  <c r="G33"/>
  <c r="F33"/>
  <c r="E33"/>
  <c r="D33"/>
  <c r="C33"/>
  <c r="R32"/>
  <c r="P32"/>
  <c r="L32"/>
  <c r="J32"/>
  <c r="G32"/>
  <c r="F32"/>
  <c r="E32"/>
  <c r="D32"/>
  <c r="C32"/>
  <c r="R31"/>
  <c r="P31"/>
  <c r="L31"/>
  <c r="J31"/>
  <c r="G31"/>
  <c r="F31"/>
  <c r="E31"/>
  <c r="D31"/>
  <c r="C31"/>
  <c r="L27"/>
  <c r="J27"/>
  <c r="L26"/>
  <c r="J26"/>
  <c r="G25"/>
  <c r="F25"/>
  <c r="E25"/>
  <c r="D25"/>
  <c r="C25"/>
  <c r="R24"/>
  <c r="P24"/>
  <c r="J24"/>
  <c r="G24"/>
  <c r="F24"/>
  <c r="E24"/>
  <c r="D24"/>
  <c r="C24"/>
  <c r="R23"/>
  <c r="P23"/>
  <c r="L23"/>
  <c r="J23"/>
  <c r="G23"/>
  <c r="F23"/>
  <c r="E23"/>
  <c r="D23"/>
  <c r="C23"/>
  <c r="L13"/>
  <c r="J13"/>
  <c r="L12"/>
  <c r="J12"/>
  <c r="G11"/>
  <c r="F11"/>
  <c r="E11"/>
  <c r="D11"/>
  <c r="C11"/>
  <c r="R10"/>
  <c r="P10"/>
  <c r="L10"/>
  <c r="J10"/>
  <c r="G10"/>
  <c r="F10"/>
  <c r="E10"/>
  <c r="D10"/>
  <c r="C10"/>
  <c r="R9"/>
  <c r="P9"/>
  <c r="L9"/>
  <c r="J9"/>
  <c r="G9"/>
  <c r="F9"/>
  <c r="E9"/>
  <c r="D9"/>
  <c r="C9"/>
  <c r="L18" i="16"/>
  <c r="J18"/>
  <c r="L17"/>
  <c r="J17"/>
  <c r="G17"/>
  <c r="F17"/>
  <c r="E17"/>
  <c r="D17"/>
  <c r="C17"/>
  <c r="G16"/>
  <c r="F16"/>
  <c r="E16"/>
  <c r="D16"/>
  <c r="C16"/>
  <c r="R15"/>
  <c r="P15"/>
  <c r="L15"/>
  <c r="J15"/>
  <c r="G15"/>
  <c r="F15"/>
  <c r="E15"/>
  <c r="D15"/>
  <c r="C15"/>
  <c r="R14"/>
  <c r="P14"/>
  <c r="L14"/>
  <c r="J14"/>
  <c r="G14"/>
  <c r="F14"/>
  <c r="E14"/>
  <c r="D14"/>
  <c r="C14"/>
  <c r="L28" i="11"/>
  <c r="J28"/>
  <c r="L27"/>
  <c r="J27"/>
  <c r="G26"/>
  <c r="F26"/>
  <c r="E26"/>
  <c r="D26"/>
  <c r="C26"/>
  <c r="R25"/>
  <c r="P25"/>
  <c r="L25"/>
  <c r="J25"/>
  <c r="G25"/>
  <c r="F25"/>
  <c r="E25"/>
  <c r="D25"/>
  <c r="C25"/>
  <c r="R24"/>
  <c r="P24"/>
  <c r="L24"/>
  <c r="J24"/>
  <c r="G24"/>
  <c r="F24"/>
  <c r="E24"/>
  <c r="D24"/>
  <c r="C24"/>
  <c r="L20"/>
  <c r="J20"/>
  <c r="L19"/>
  <c r="J19"/>
  <c r="G18"/>
  <c r="F18"/>
  <c r="E18"/>
  <c r="D18"/>
  <c r="C18"/>
  <c r="R17"/>
  <c r="P17"/>
  <c r="L17"/>
  <c r="J17"/>
  <c r="G17"/>
  <c r="F17"/>
  <c r="E17"/>
  <c r="D17"/>
  <c r="C17"/>
  <c r="R16"/>
  <c r="P16"/>
  <c r="L16"/>
  <c r="J16"/>
  <c r="G16"/>
  <c r="F16"/>
  <c r="E16"/>
  <c r="D16"/>
  <c r="C16"/>
  <c r="L14" i="15"/>
  <c r="J14"/>
  <c r="L13"/>
  <c r="J13"/>
  <c r="G13"/>
  <c r="F13"/>
  <c r="E13"/>
  <c r="D13"/>
  <c r="C13"/>
  <c r="G12"/>
  <c r="F12"/>
  <c r="E12"/>
  <c r="D12"/>
  <c r="C12"/>
  <c r="R11"/>
  <c r="P11"/>
  <c r="L11"/>
  <c r="J11"/>
  <c r="G11"/>
  <c r="F11"/>
  <c r="E11"/>
  <c r="D11"/>
  <c r="C11"/>
  <c r="R10"/>
  <c r="P10"/>
  <c r="L10"/>
  <c r="J10"/>
  <c r="G10"/>
  <c r="F10"/>
  <c r="E10"/>
  <c r="D10"/>
  <c r="C10"/>
  <c r="L36"/>
  <c r="J36"/>
  <c r="L35"/>
  <c r="J35"/>
  <c r="G35"/>
  <c r="F35"/>
  <c r="E35"/>
  <c r="D35"/>
  <c r="C35"/>
  <c r="G34"/>
  <c r="F34"/>
  <c r="E34"/>
  <c r="D34"/>
  <c r="C34"/>
  <c r="R33"/>
  <c r="P33"/>
  <c r="L33"/>
  <c r="J33"/>
  <c r="G33"/>
  <c r="F33"/>
  <c r="E33"/>
  <c r="D33"/>
  <c r="C33"/>
  <c r="R32"/>
  <c r="P32"/>
  <c r="L32"/>
  <c r="J32"/>
  <c r="G32"/>
  <c r="F32"/>
  <c r="E32"/>
  <c r="D32"/>
  <c r="C32"/>
  <c r="L29"/>
  <c r="J29"/>
  <c r="L28"/>
  <c r="J28"/>
  <c r="G28"/>
  <c r="F28"/>
  <c r="E28"/>
  <c r="D28"/>
  <c r="C28"/>
  <c r="G27"/>
  <c r="F27"/>
  <c r="E27"/>
  <c r="D27"/>
  <c r="C27"/>
  <c r="R26"/>
  <c r="P26"/>
  <c r="L26"/>
  <c r="J26"/>
  <c r="G26"/>
  <c r="F26"/>
  <c r="E26"/>
  <c r="D26"/>
  <c r="C26"/>
  <c r="R25"/>
  <c r="P25"/>
  <c r="L25"/>
  <c r="J25"/>
  <c r="G25"/>
  <c r="F25"/>
  <c r="E25"/>
  <c r="D25"/>
  <c r="C25"/>
  <c r="L25" i="14"/>
  <c r="J25"/>
  <c r="L24"/>
  <c r="J24"/>
  <c r="G24"/>
  <c r="F24"/>
  <c r="E24"/>
  <c r="D24"/>
  <c r="C24"/>
  <c r="G23"/>
  <c r="F23"/>
  <c r="E23"/>
  <c r="D23"/>
  <c r="C23"/>
  <c r="R22"/>
  <c r="P22"/>
  <c r="L22"/>
  <c r="J22"/>
  <c r="G22"/>
  <c r="F22"/>
  <c r="E22"/>
  <c r="D22"/>
  <c r="C22"/>
  <c r="R21"/>
  <c r="P21"/>
  <c r="L21"/>
  <c r="J21"/>
  <c r="G21"/>
  <c r="F21"/>
  <c r="H21" s="1"/>
  <c r="E21"/>
  <c r="D21"/>
  <c r="C21"/>
  <c r="L18"/>
  <c r="J18"/>
  <c r="L17"/>
  <c r="J17"/>
  <c r="G17"/>
  <c r="F17"/>
  <c r="E17"/>
  <c r="D17"/>
  <c r="C17"/>
  <c r="G16"/>
  <c r="F16"/>
  <c r="E16"/>
  <c r="D16"/>
  <c r="C16"/>
  <c r="R15"/>
  <c r="P15"/>
  <c r="L15"/>
  <c r="J15"/>
  <c r="G15"/>
  <c r="F15"/>
  <c r="E15"/>
  <c r="D15"/>
  <c r="C15"/>
  <c r="R14"/>
  <c r="P14"/>
  <c r="L14"/>
  <c r="J14"/>
  <c r="G14"/>
  <c r="F14"/>
  <c r="E14"/>
  <c r="D14"/>
  <c r="C14"/>
  <c r="L25" i="13"/>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D14"/>
  <c r="C14"/>
  <c r="L17" i="12"/>
  <c r="J17"/>
  <c r="L16"/>
  <c r="J16"/>
  <c r="G15"/>
  <c r="F15"/>
  <c r="E15"/>
  <c r="D15"/>
  <c r="C15"/>
  <c r="R14"/>
  <c r="P14"/>
  <c r="L14"/>
  <c r="J14"/>
  <c r="G14"/>
  <c r="F14"/>
  <c r="E14"/>
  <c r="D14"/>
  <c r="C14"/>
  <c r="R13"/>
  <c r="P13"/>
  <c r="L13"/>
  <c r="J13"/>
  <c r="G13"/>
  <c r="F13"/>
  <c r="E13"/>
  <c r="D13"/>
  <c r="C13"/>
  <c r="L37"/>
  <c r="J37"/>
  <c r="L36"/>
  <c r="J36"/>
  <c r="G35"/>
  <c r="F35"/>
  <c r="E35"/>
  <c r="D35"/>
  <c r="C35"/>
  <c r="R34"/>
  <c r="P34"/>
  <c r="L34"/>
  <c r="J34"/>
  <c r="G34"/>
  <c r="F34"/>
  <c r="E34"/>
  <c r="D34"/>
  <c r="C34"/>
  <c r="R33"/>
  <c r="P33"/>
  <c r="L33"/>
  <c r="J33"/>
  <c r="G33"/>
  <c r="F33"/>
  <c r="E33"/>
  <c r="D33"/>
  <c r="C33"/>
  <c r="L29"/>
  <c r="J29"/>
  <c r="L28"/>
  <c r="J28"/>
  <c r="G27"/>
  <c r="F27"/>
  <c r="E27"/>
  <c r="D27"/>
  <c r="C27"/>
  <c r="R26"/>
  <c r="P26"/>
  <c r="L26"/>
  <c r="J26"/>
  <c r="G26"/>
  <c r="F26"/>
  <c r="E26"/>
  <c r="D26"/>
  <c r="C26"/>
  <c r="R25"/>
  <c r="P25"/>
  <c r="L25"/>
  <c r="J25"/>
  <c r="G25"/>
  <c r="F25"/>
  <c r="E25"/>
  <c r="D25"/>
  <c r="C25"/>
  <c r="D14" i="4"/>
  <c r="C14"/>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H33" i="15" l="1"/>
  <c r="H15" i="13"/>
  <c r="H24" i="11"/>
  <c r="H26" i="15"/>
  <c r="H16" i="13"/>
  <c r="H23" i="8"/>
  <c r="H16" i="11"/>
  <c r="H32" i="8"/>
  <c r="H31"/>
  <c r="H33"/>
  <c r="H16" i="14"/>
  <c r="H17" i="16"/>
  <c r="H15"/>
  <c r="H15" i="14"/>
  <c r="H24" i="8"/>
  <c r="H25"/>
  <c r="H10"/>
  <c r="H11"/>
  <c r="H9"/>
  <c r="H28" i="15"/>
  <c r="H35"/>
  <c r="H23" i="14"/>
  <c r="H22"/>
  <c r="H21" i="13"/>
  <c r="H24"/>
  <c r="H17" i="11"/>
  <c r="H14" i="13"/>
  <c r="H17"/>
  <c r="H14" i="14"/>
  <c r="H17"/>
  <c r="H13" i="15"/>
  <c r="H11"/>
  <c r="H22" i="13"/>
  <c r="H23"/>
  <c r="H24" i="14"/>
  <c r="H11" i="17"/>
  <c r="H31"/>
  <c r="H9"/>
  <c r="H24"/>
  <c r="H33"/>
  <c r="H18" i="11"/>
  <c r="H10" i="17"/>
  <c r="H25"/>
  <c r="H23"/>
  <c r="H32"/>
  <c r="H14" i="16"/>
  <c r="H16"/>
  <c r="H13" i="12"/>
  <c r="H25"/>
  <c r="H34"/>
  <c r="H15"/>
  <c r="H25" i="11"/>
  <c r="H26"/>
  <c r="H25" i="15"/>
  <c r="H32"/>
  <c r="H10"/>
  <c r="H27"/>
  <c r="H34"/>
  <c r="H12"/>
  <c r="H14" i="12"/>
  <c r="H33"/>
  <c r="H27"/>
  <c r="H26"/>
  <c r="H35"/>
  <c r="H21" i="4"/>
  <c r="H23"/>
  <c r="H24"/>
  <c r="H22"/>
  <c r="H15"/>
  <c r="H17"/>
  <c r="H14"/>
  <c r="H16"/>
</calcChain>
</file>

<file path=xl/comments1.xml><?xml version="1.0" encoding="utf-8"?>
<comments xmlns="http://schemas.openxmlformats.org/spreadsheetml/2006/main">
  <authors>
    <author>Alex</author>
    <author>Melanie</author>
  </authors>
  <commentList>
    <comment ref="L16" authorId="0">
      <text>
        <r>
          <rPr>
            <b/>
            <sz val="9"/>
            <color indexed="81"/>
            <rFont val="Tahoma"/>
            <family val="2"/>
          </rPr>
          <t>Aplazado por Es Centre para el 18/01</t>
        </r>
      </text>
    </comment>
    <comment ref="J28" authorId="1">
      <text>
        <r>
          <rPr>
            <b/>
            <sz val="9"/>
            <color indexed="81"/>
            <rFont val="DIN Pro Bold"/>
            <family val="2"/>
          </rPr>
          <t>Aplaz para el 29-01/03 por estar disputando el Campeonato de Mallorca. Aplaza al 14-15 por tener niños enfermos.</t>
        </r>
      </text>
    </comment>
  </commentList>
</comments>
</file>

<file path=xl/comments2.xml><?xml version="1.0" encoding="utf-8"?>
<comments xmlns="http://schemas.openxmlformats.org/spreadsheetml/2006/main">
  <authors>
    <author>Alex</author>
  </authors>
  <commentList>
    <comment ref="L21" authorId="0">
      <text>
        <r>
          <rPr>
            <b/>
            <sz val="9"/>
            <color indexed="81"/>
            <rFont val="Tahoma"/>
            <family val="2"/>
          </rPr>
          <t>Aplaza visitante para el 18/01</t>
        </r>
      </text>
    </comment>
    <comment ref="P21" authorId="0">
      <text>
        <r>
          <rPr>
            <sz val="9"/>
            <color indexed="81"/>
            <rFont val="Tahoma"/>
            <family val="2"/>
          </rPr>
          <t>Aplazado por lluvia al 7-8 marzo.</t>
        </r>
      </text>
    </comment>
    <comment ref="R21" authorId="0">
      <text>
        <r>
          <rPr>
            <sz val="9"/>
            <color indexed="81"/>
            <rFont val="Tahoma"/>
            <family val="2"/>
          </rPr>
          <t>Aplazado por Match Point por tener otros partidos, pdte. Fecha. Alex: 10/03</t>
        </r>
      </text>
    </comment>
  </commentList>
</comments>
</file>

<file path=xl/comments3.xml><?xml version="1.0" encoding="utf-8"?>
<comments xmlns="http://schemas.openxmlformats.org/spreadsheetml/2006/main">
  <authors>
    <author>Alex</author>
  </authors>
  <commentList>
    <comment ref="R15" authorId="0">
      <text>
        <r>
          <rPr>
            <sz val="9"/>
            <color indexed="81"/>
            <rFont val="Tahoma"/>
            <family val="2"/>
          </rPr>
          <t>Aplazado al 14/03</t>
        </r>
      </text>
    </comment>
    <comment ref="P21" authorId="0">
      <text>
        <r>
          <rPr>
            <sz val="9"/>
            <color indexed="81"/>
            <rFont val="Tahoma"/>
            <family val="2"/>
          </rPr>
          <t>Aplazado al 14-15 marzo</t>
        </r>
      </text>
    </comment>
  </commentList>
</comments>
</file>

<file path=xl/comments4.xml><?xml version="1.0" encoding="utf-8"?>
<comments xmlns="http://schemas.openxmlformats.org/spreadsheetml/2006/main">
  <authors>
    <author>Alex</author>
  </authors>
  <commentList>
    <comment ref="P11" authorId="0">
      <text>
        <r>
          <rPr>
            <b/>
            <sz val="9"/>
            <color indexed="81"/>
            <rFont val="Tahoma"/>
            <family val="2"/>
          </rPr>
          <t>Aplazado por lluvia, se juega el 25/26 enero</t>
        </r>
      </text>
    </comment>
  </commentList>
</comments>
</file>

<file path=xl/comments5.xml><?xml version="1.0" encoding="utf-8"?>
<comments xmlns="http://schemas.openxmlformats.org/spreadsheetml/2006/main">
  <authors>
    <author>Alex</author>
  </authors>
  <commentList>
    <comment ref="J14" authorId="0">
      <text>
        <r>
          <rPr>
            <b/>
            <sz val="9"/>
            <color indexed="81"/>
            <rFont val="Tahoma"/>
            <family val="2"/>
          </rPr>
          <t>Aplazado por Global (mail 28/01)</t>
        </r>
      </text>
    </comment>
    <comment ref="P14" authorId="0">
      <text>
        <r>
          <rPr>
            <b/>
            <sz val="9"/>
            <color indexed="81"/>
            <rFont val="Tahoma"/>
            <family val="2"/>
          </rPr>
          <t>Aplazado al 20/03</t>
        </r>
      </text>
    </comment>
    <comment ref="J15" authorId="0">
      <text>
        <r>
          <rPr>
            <b/>
            <sz val="9"/>
            <color indexed="81"/>
            <rFont val="Tahoma"/>
            <family val="2"/>
          </rPr>
          <t>Aplazada por Eu Moll al 24feb</t>
        </r>
      </text>
    </comment>
  </commentList>
</comments>
</file>

<file path=xl/comments6.xml><?xml version="1.0" encoding="utf-8"?>
<comments xmlns="http://schemas.openxmlformats.org/spreadsheetml/2006/main">
  <authors>
    <author>Melanie</author>
  </authors>
  <commentList>
    <comment ref="P23" authorId="0">
      <text>
        <r>
          <rPr>
            <b/>
            <sz val="9"/>
            <color indexed="81"/>
            <rFont val="DIN Pro Bold"/>
            <family val="2"/>
          </rPr>
          <t>Aplaz al 14/03 por mutuo acuerdo. 
Mel 25/02</t>
        </r>
        <r>
          <rPr>
            <sz val="9"/>
            <color indexed="81"/>
            <rFont val="DIN Pro Bold"/>
            <family val="2"/>
          </rPr>
          <t xml:space="preserve">
</t>
        </r>
      </text>
    </comment>
    <comment ref="J32" authorId="0">
      <text>
        <r>
          <rPr>
            <b/>
            <sz val="9"/>
            <color indexed="81"/>
            <rFont val="DIN Pro Medium"/>
            <family val="2"/>
          </rPr>
          <t>Se aplaza al 22/02.
Se aplaza al 07/03 por mutuo acuerdo. Mel 17/02</t>
        </r>
        <r>
          <rPr>
            <sz val="9"/>
            <color indexed="81"/>
            <rFont val="Tahoma"/>
            <family val="2"/>
          </rPr>
          <t xml:space="preserve">
</t>
        </r>
      </text>
    </comment>
    <comment ref="J34" authorId="0">
      <text>
        <r>
          <rPr>
            <b/>
            <sz val="9"/>
            <color indexed="81"/>
            <rFont val="DIN Pro Bold"/>
            <family val="2"/>
          </rPr>
          <t xml:space="preserve">Aplaz. Por ambos equipos ya que las jugadoras juegan el Campeonato de Mallorca, aplaz. Sin fecha. Mel 13/02 </t>
        </r>
        <r>
          <rPr>
            <sz val="9"/>
            <color indexed="81"/>
            <rFont val="Tahoma"/>
            <family val="2"/>
          </rPr>
          <t xml:space="preserve">
</t>
        </r>
      </text>
    </comment>
  </commentList>
</comments>
</file>

<file path=xl/comments7.xml><?xml version="1.0" encoding="utf-8"?>
<comments xmlns="http://schemas.openxmlformats.org/spreadsheetml/2006/main">
  <authors>
    <author>Alex</author>
  </authors>
  <commentList>
    <comment ref="P9" authorId="0">
      <text>
        <r>
          <rPr>
            <b/>
            <sz val="9"/>
            <color indexed="81"/>
            <rFont val="Tahoma"/>
            <family val="2"/>
          </rPr>
          <t>Aplazado por lluvia</t>
        </r>
      </text>
    </comment>
    <comment ref="J10" authorId="0">
      <text>
        <r>
          <rPr>
            <b/>
            <sz val="9"/>
            <color indexed="81"/>
            <rFont val="Tahoma"/>
            <family val="2"/>
          </rPr>
          <t>Aplazado 18/01</t>
        </r>
      </text>
    </comment>
    <comment ref="J12" authorId="0">
      <text>
        <r>
          <rPr>
            <b/>
            <sz val="9"/>
            <color indexed="81"/>
            <rFont val="Tahoma"/>
            <family val="2"/>
          </rPr>
          <t>Aplazado por Match Point para el 25/01</t>
        </r>
      </text>
    </comment>
    <comment ref="B31" authorId="0">
      <text>
        <r>
          <rPr>
            <b/>
            <sz val="9"/>
            <color indexed="81"/>
            <rFont val="Tahoma"/>
            <family val="2"/>
          </rPr>
          <t>Alex: Baja del equipo</t>
        </r>
      </text>
    </comment>
  </commentList>
</comments>
</file>

<file path=xl/comments8.xml><?xml version="1.0" encoding="utf-8"?>
<comments xmlns="http://schemas.openxmlformats.org/spreadsheetml/2006/main">
  <authors>
    <author>Melanie</author>
  </authors>
  <commentList>
    <comment ref="P14" authorId="0">
      <text>
        <r>
          <rPr>
            <b/>
            <sz val="9"/>
            <color indexed="81"/>
            <rFont val="DIN Pro Bold"/>
            <family val="2"/>
          </rPr>
          <t>Aplaz al 15/03 por mutuo acuerdo.
Mel 25/02</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<sst xmlns="http://schemas.openxmlformats.org/spreadsheetml/2006/main" count="531" uniqueCount="99">
  <si>
    <t>G</t>
  </si>
  <si>
    <t>P</t>
  </si>
  <si>
    <t>J</t>
  </si>
  <si>
    <t xml:space="preserve"> A/F </t>
  </si>
  <si>
    <t xml:space="preserve"> E/C</t>
  </si>
  <si>
    <t>DIF.</t>
  </si>
  <si>
    <t>VS</t>
  </si>
  <si>
    <t>GRUPO A</t>
  </si>
  <si>
    <t>GRUPO B</t>
  </si>
  <si>
    <t>CADETE MASCULINO</t>
  </si>
  <si>
    <t>OPEN MARRATXÍ</t>
  </si>
  <si>
    <t>GLOBAL TC</t>
  </si>
  <si>
    <t>CT LA SALLE</t>
  </si>
  <si>
    <t>CT POLLENTIA</t>
  </si>
  <si>
    <t>DESCANSA</t>
  </si>
  <si>
    <t>CT MONTUIRI</t>
  </si>
  <si>
    <t>MALLORCA TC TEULERA</t>
  </si>
  <si>
    <t>MATCH POINT</t>
  </si>
  <si>
    <t>JUNIOR FEMENINO</t>
  </si>
  <si>
    <t>FASE FINAL</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</si>
  <si>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</si>
  <si>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</si>
  <si>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2º GRUPO 2</t>
  </si>
  <si>
    <t>2º GRUPO 1</t>
  </si>
  <si>
    <t>CT LA SALLE "A"</t>
  </si>
  <si>
    <t>CT LA SALLE "B"</t>
  </si>
  <si>
    <t>BENJAMIN FEMENINO</t>
  </si>
  <si>
    <t>AD SES PUNTETES</t>
  </si>
  <si>
    <t>VILAS TENNIS ACADEMY</t>
  </si>
  <si>
    <t>CAMPEONATO DE MALLORCA POR EQUIPOS JUVENILES 2020</t>
  </si>
  <si>
    <t>ROUND ROBIN</t>
  </si>
  <si>
    <r>
      <t xml:space="preserve">En caso de no recibirla se dará por perdedor al equipo local. </t>
    </r>
    <r>
      <rPr>
        <b/>
        <sz val="9"/>
        <rFont val="DIN Pro Regular"/>
        <family val="2"/>
      </rPr>
      <t>Los resultados se actualizarán tras cada jornada según estas normas.</t>
    </r>
  </si>
  <si>
    <r>
      <t xml:space="preserve">confrontación. Si no se ha disputado la confrontación, el equipo local deberá enviar un e-mail con la fecha alternativa o el motivo del W.O., </t>
    </r>
    <r>
      <rPr>
        <u/>
        <sz val="9"/>
        <rFont val="DIN Pro Regular"/>
        <family val="2"/>
      </rPr>
      <t>con copia al capitán rival.</t>
    </r>
  </si>
  <si>
    <t>CT MANACOR</t>
  </si>
  <si>
    <t>SUB10 MASCULINO</t>
  </si>
  <si>
    <t>FASE PREVIA</t>
  </si>
  <si>
    <t>Se clasifican dos equipos para la fase de grupos</t>
  </si>
  <si>
    <t>ES CENTRE TyP-B</t>
  </si>
  <si>
    <t>CT PONT D'INCA NOU</t>
  </si>
  <si>
    <t>FASE DE GRUPO</t>
  </si>
  <si>
    <t>ALEVIN MASCULINO</t>
  </si>
  <si>
    <t>CT MURO</t>
  </si>
  <si>
    <t>MATCH POINT "A"</t>
  </si>
  <si>
    <t>PLAYAS SANTA PONSA "A"</t>
  </si>
  <si>
    <t>POLLENTIA TC</t>
  </si>
  <si>
    <t>INFANTIL MASCULINO</t>
  </si>
  <si>
    <t>OPEN MARRATXÍ "B"</t>
  </si>
  <si>
    <t>OPEN MARRATXÍ "A"</t>
  </si>
  <si>
    <t>PLAYAS SANTA PONSA TC</t>
  </si>
  <si>
    <t>CT MANACOR "A"</t>
  </si>
  <si>
    <t>ACTION TT</t>
  </si>
  <si>
    <t>VILAS TA</t>
  </si>
  <si>
    <t>JUNIOR MASCULINO</t>
  </si>
  <si>
    <t>ES CENTRE TyP "A"</t>
  </si>
  <si>
    <t>FASE DE GRUPOS</t>
  </si>
  <si>
    <t>ES CENTRE TyP</t>
  </si>
  <si>
    <t>SPORTING TC BENDINAT</t>
  </si>
  <si>
    <r>
      <t xml:space="preserve">En caso de no recibirla se dará por perdedor al equipo local. </t>
    </r>
    <r>
      <rPr>
        <b/>
        <sz val="10"/>
        <rFont val="DIN Pro Regular"/>
        <family val="2"/>
      </rPr>
      <t>Los resultados se actualizarán tras cada jornada según estas normas.</t>
    </r>
  </si>
  <si>
    <t>FINAL</t>
  </si>
  <si>
    <t>Los dos mejores equipos del grupo se clasifican para el territorial. El primero del grupo será el Campeón de Mallorca</t>
  </si>
  <si>
    <t>EU MOLL TC</t>
  </si>
  <si>
    <t>INFANTIL FEMENINO</t>
  </si>
  <si>
    <t>ALEVIN FEMENINO</t>
  </si>
  <si>
    <t>LIGA</t>
  </si>
  <si>
    <t>PLAYAS DE SANTA PONSA TC</t>
  </si>
  <si>
    <t>SANTA MARIA TC "A"</t>
  </si>
  <si>
    <t>Se clasifica el primero de cada grupo para la final</t>
  </si>
  <si>
    <t>CADETE FEMENINO</t>
  </si>
  <si>
    <t>FUTURSPORT BALEAR</t>
  </si>
  <si>
    <t>SANTA MARIA TC</t>
  </si>
  <si>
    <t>SOMETIMES TC</t>
  </si>
  <si>
    <r>
      <t xml:space="preserve">El equipo local deberá enviar el acta, </t>
    </r>
    <r>
      <rPr>
        <u/>
        <sz val="9"/>
        <rFont val="DIN Pro Regular"/>
        <family val="2"/>
      </rPr>
      <t>rellenada por ordenador</t>
    </r>
    <r>
      <rPr>
        <sz val="9"/>
        <rFont val="DIN Pro Regular"/>
        <family val="2"/>
      </rPr>
      <t xml:space="preserve">, a </t>
    </r>
    <r>
      <rPr>
        <sz val="9"/>
        <color rgb="FF0070C0"/>
        <rFont val="DIN Pro Regular"/>
        <family val="2"/>
      </rPr>
      <t>alex@ftib.es</t>
    </r>
    <r>
      <rPr>
        <sz val="9"/>
        <rFont val="DIN Pro Regular"/>
        <family val="2"/>
      </rPr>
      <t xml:space="preserve">, como máximo, el </t>
    </r>
    <r>
      <rPr>
        <b/>
        <sz val="9"/>
        <rFont val="DIN Pro Regular"/>
        <family val="2"/>
      </rPr>
      <t>martes</t>
    </r>
    <r>
      <rPr>
        <sz val="9"/>
        <rFont val="DIN Pro Regular"/>
        <family val="2"/>
      </rPr>
      <t xml:space="preserve"> siguiente a la fecha programada para la </t>
    </r>
  </si>
  <si>
    <r>
      <t xml:space="preserve">El equipo local deberá enviar el acta, rellenada por ordenador, a </t>
    </r>
    <r>
      <rPr>
        <sz val="9"/>
        <color rgb="FF0070C0"/>
        <rFont val="DIN Pro Regular"/>
        <family val="2"/>
      </rPr>
      <t>alex@ftib.es</t>
    </r>
    <r>
      <rPr>
        <sz val="9"/>
        <rFont val="DIN Pro Regular"/>
        <family val="2"/>
      </rPr>
      <t xml:space="preserve">, como máximo, el martes siguiente a la fecha programada para la </t>
    </r>
  </si>
  <si>
    <r>
      <t xml:space="preserve">El equipo local deberá enviar el acta a </t>
    </r>
    <r>
      <rPr>
        <sz val="10"/>
        <color rgb="FF0070C0"/>
        <rFont val="DIN Pro Regular"/>
        <family val="2"/>
      </rPr>
      <t>alex@ftib.es</t>
    </r>
    <r>
      <rPr>
        <sz val="10"/>
        <rFont val="DIN Pro Regular"/>
        <family val="2"/>
      </rPr>
      <t xml:space="preserve">, como máximo, el MARTES siguiente a la fecha programada para la </t>
    </r>
  </si>
  <si>
    <t>J.1- 11 ENERO</t>
  </si>
  <si>
    <t>J.2- 12 ENERO</t>
  </si>
  <si>
    <t>J.1- 25/26 ENERO</t>
  </si>
  <si>
    <t>J.2- 15-16 FEBRERO</t>
  </si>
  <si>
    <t>J.3- 29 FEB/1 MAR</t>
  </si>
  <si>
    <t>J.1- 11/12 ENERO</t>
  </si>
  <si>
    <t>J.3- 18/19 ENERO</t>
  </si>
  <si>
    <t>J.2- 15/16 FEBRERO</t>
  </si>
  <si>
    <t>J.2- 18 ENERO</t>
  </si>
  <si>
    <t>J.3 19 ENERO</t>
  </si>
  <si>
    <t>J.1  1/2 FEBRERO</t>
  </si>
  <si>
    <t>J.2- 22/23 FEBRERO</t>
  </si>
  <si>
    <t>J.3 29 FEB/ 1 MAR</t>
  </si>
  <si>
    <t>J.2- 1/2 FEBRERO</t>
  </si>
  <si>
    <t>J.3- 29 FEB/ 1 MAR</t>
  </si>
  <si>
    <t>CT BELLAVISTA</t>
  </si>
  <si>
    <t>ES CENTRE TyP- "B"</t>
  </si>
  <si>
    <t>Clasificados: Playas de Santa Ponsa TC y Santa Maria TC "A"</t>
  </si>
  <si>
    <t>Se clasifican dos equipos para la fase de grupos: Playas Sta Ponsa TC y Action TT</t>
  </si>
  <si>
    <t>Se clasifican dos equipos para la fase de grupos: Es Centre TyP "B" y Vilas TA</t>
  </si>
  <si>
    <t>Última fecha para enviar actas de jornadas aplazadas: 24 de marzo</t>
  </si>
  <si>
    <t>PLAYAS STA PONSA TC</t>
  </si>
  <si>
    <t>Se clasifica el primero de cada grupo para la final (modificado por situación Covid-19)</t>
  </si>
  <si>
    <t>Los dos primeros se clasifican para el campeonato territorial. El campeón de grupo será el campeón insular.</t>
  </si>
  <si>
    <t>14-15 de noviembre en CT Binissalem</t>
  </si>
</sst>
</file>

<file path=xl/styles.xml><?xml version="1.0" encoding="utf-8"?>
<styleSheet xmlns="http://schemas.openxmlformats.org/spreadsheetml/2006/main">
  <fonts count="50">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5"/>
      <color theme="1"/>
      <name val="DINPro-Bold"/>
      <family val="3"/>
    </font>
    <font>
      <sz val="10"/>
      <name val="DINPro-Bold"/>
      <family val="3"/>
    </font>
    <font>
      <sz val="8"/>
      <color rgb="FFFF0000"/>
      <name val="DINPro-Bold"/>
      <family val="3"/>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theme="1"/>
      <name val="DINPro-Light"/>
      <family val="3"/>
    </font>
    <font>
      <sz val="10.5"/>
      <color theme="1"/>
      <name val="DINPro-Regular"/>
      <family val="3"/>
    </font>
    <font>
      <sz val="9"/>
      <name val="DIN Pro Regular"/>
      <family val="2"/>
    </font>
    <font>
      <b/>
      <sz val="9"/>
      <name val="DIN Pro Regular"/>
      <family val="2"/>
    </font>
    <font>
      <u/>
      <sz val="9"/>
      <name val="DIN Pro Regular"/>
      <family val="2"/>
    </font>
    <font>
      <sz val="10"/>
      <color theme="1"/>
      <name val="DIN Pro Regular"/>
      <family val="2"/>
    </font>
    <font>
      <sz val="11"/>
      <color theme="1"/>
      <name val="DIN Pro Regular"/>
      <family val="2"/>
    </font>
    <font>
      <sz val="9"/>
      <name val="DIN Pro Medium"/>
      <family val="2"/>
    </font>
    <font>
      <b/>
      <sz val="11"/>
      <name val="DINPro-Black"/>
      <family val="3"/>
    </font>
    <font>
      <b/>
      <sz val="11"/>
      <color theme="1"/>
      <name val="DIN Pro Bold"/>
      <family val="2"/>
    </font>
    <font>
      <b/>
      <sz val="11"/>
      <color theme="1"/>
      <name val="DIN Pro Regular"/>
      <family val="2"/>
    </font>
    <font>
      <sz val="9"/>
      <color rgb="FFFF0000"/>
      <name val="DIN Pro Medium"/>
      <family val="2"/>
    </font>
    <font>
      <sz val="9"/>
      <color theme="1"/>
      <name val="DIN Pro Medium"/>
      <family val="2"/>
    </font>
    <font>
      <sz val="10.5"/>
      <color theme="1"/>
      <name val="DIN Pro Regular"/>
      <family val="2"/>
    </font>
    <font>
      <b/>
      <sz val="10"/>
      <color theme="1"/>
      <name val="DIN Pro Bold"/>
      <family val="2"/>
    </font>
    <font>
      <sz val="10"/>
      <name val="DIN Pro Regular"/>
      <family val="2"/>
    </font>
    <font>
      <b/>
      <sz val="10"/>
      <name val="DIN Pro Regular"/>
      <family val="2"/>
    </font>
    <font>
      <sz val="9"/>
      <color rgb="FF0070C0"/>
      <name val="DIN Pro Regular"/>
      <family val="2"/>
    </font>
    <font>
      <sz val="10"/>
      <color rgb="FF0070C0"/>
      <name val="DIN Pro Regular"/>
      <family val="2"/>
    </font>
    <font>
      <b/>
      <sz val="9"/>
      <color indexed="81"/>
      <name val="Tahoma"/>
      <family val="2"/>
    </font>
    <font>
      <sz val="10"/>
      <color rgb="FFFF0000"/>
      <name val="DIN Pro Regular"/>
      <family val="2"/>
    </font>
    <font>
      <b/>
      <sz val="10"/>
      <color theme="1"/>
      <name val="DIN Pro Regular"/>
      <family val="2"/>
    </font>
    <font>
      <sz val="9"/>
      <color indexed="81"/>
      <name val="Tahoma"/>
      <family val="2"/>
    </font>
    <font>
      <b/>
      <sz val="9"/>
      <color indexed="81"/>
      <name val="DIN Pro Medium"/>
      <family val="2"/>
    </font>
    <font>
      <b/>
      <sz val="9"/>
      <color indexed="81"/>
      <name val="DIN Pro Bold"/>
      <family val="2"/>
    </font>
    <font>
      <strike/>
      <sz val="9"/>
      <name val="DIN Pro Medium"/>
      <family val="2"/>
    </font>
    <font>
      <sz val="9"/>
      <color indexed="81"/>
      <name val="DIN Pro Bold"/>
      <family val="2"/>
    </font>
    <font>
      <b/>
      <sz val="10.5"/>
      <color theme="1"/>
      <name val="DIN Pro Regular"/>
      <family val="2"/>
    </font>
    <font>
      <sz val="11"/>
      <color theme="1"/>
      <name val="DIN Pro Bold"/>
      <family val="2"/>
    </font>
    <font>
      <sz val="11"/>
      <color rgb="FFFF0000"/>
      <name val="DIN Pro Regular"/>
      <family val="2"/>
    </font>
    <font>
      <sz val="10"/>
      <color theme="0" tint="-0.14999847407452621"/>
      <name val="DIN Pro Regular"/>
      <family val="2"/>
    </font>
    <font>
      <b/>
      <sz val="10.5"/>
      <color theme="1"/>
      <name val="DINPro-Regular"/>
      <family val="3"/>
    </font>
    <font>
      <sz val="10.5"/>
      <color rgb="FFFF0000"/>
      <name val="DINPro-Bold"/>
      <family val="3"/>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0" fontId="4" fillId="0" borderId="0"/>
  </cellStyleXfs>
  <cellXfs count="137">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1" applyFont="1" applyFill="1" applyBorder="1" applyAlignment="1">
      <alignment horizontal="left" vertical="center"/>
    </xf>
    <xf numFmtId="0" fontId="0" fillId="0" borderId="0" xfId="0" applyAlignment="1">
      <alignment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5" fillId="4"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6" fillId="2" borderId="0" xfId="1" applyFont="1" applyFill="1" applyBorder="1" applyAlignment="1">
      <alignment vertical="center"/>
    </xf>
    <xf numFmtId="0" fontId="5" fillId="4" borderId="10" xfId="1" applyFont="1" applyFill="1" applyBorder="1" applyAlignment="1">
      <alignment horizontal="left"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10" fillId="2" borderId="0" xfId="0" applyFont="1" applyFill="1" applyBorder="1" applyAlignment="1">
      <alignment vertical="center"/>
    </xf>
    <xf numFmtId="0" fontId="7" fillId="2" borderId="0" xfId="0" applyFont="1"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7" fillId="3" borderId="0" xfId="0" applyFont="1" applyFill="1" applyAlignment="1">
      <alignment horizontal="center" vertical="center"/>
    </xf>
    <xf numFmtId="0" fontId="7" fillId="4" borderId="0" xfId="0" applyFont="1" applyFill="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5" fillId="2" borderId="0" xfId="0" applyFont="1" applyFill="1"/>
    <xf numFmtId="0" fontId="0" fillId="2" borderId="0" xfId="0" applyFill="1" applyAlignment="1">
      <alignment horizontal="left" vertical="center"/>
    </xf>
    <xf numFmtId="0" fontId="18" fillId="2" borderId="10" xfId="0" applyFont="1" applyFill="1" applyBorder="1"/>
    <xf numFmtId="0" fontId="0" fillId="2" borderId="0" xfId="0" applyFill="1" applyBorder="1"/>
    <xf numFmtId="0" fontId="17" fillId="2" borderId="0" xfId="0" applyFont="1" applyFill="1" applyAlignment="1">
      <alignment vertical="center"/>
    </xf>
    <xf numFmtId="0" fontId="13" fillId="2" borderId="0" xfId="0" applyFont="1" applyFill="1" applyAlignment="1">
      <alignment vertical="center"/>
    </xf>
    <xf numFmtId="0" fontId="2" fillId="2" borderId="0"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11" fillId="2" borderId="0" xfId="1" applyFont="1" applyFill="1" applyBorder="1" applyAlignment="1">
      <alignment vertical="center"/>
    </xf>
    <xf numFmtId="0" fontId="3" fillId="4" borderId="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left" vertical="center"/>
    </xf>
    <xf numFmtId="0" fontId="19" fillId="2" borderId="0" xfId="0" applyFont="1" applyFill="1" applyAlignment="1">
      <alignment horizontal="left" vertical="center"/>
    </xf>
    <xf numFmtId="0" fontId="22" fillId="2" borderId="10" xfId="0" applyFont="1" applyFill="1" applyBorder="1"/>
    <xf numFmtId="0" fontId="22" fillId="2" borderId="0" xfId="0" applyFont="1" applyFill="1"/>
    <xf numFmtId="0" fontId="23" fillId="2" borderId="0" xfId="0" applyFont="1" applyFill="1"/>
    <xf numFmtId="0" fontId="24" fillId="3" borderId="5" xfId="0" applyFont="1" applyFill="1" applyBorder="1" applyAlignment="1">
      <alignment vertical="center"/>
    </xf>
    <xf numFmtId="0" fontId="24" fillId="3" borderId="7" xfId="0" applyFont="1" applyFill="1" applyBorder="1" applyAlignment="1">
      <alignment vertical="center"/>
    </xf>
    <xf numFmtId="0" fontId="25" fillId="2" borderId="1" xfId="0" applyFont="1" applyFill="1" applyBorder="1" applyAlignment="1">
      <alignment horizontal="center" vertical="center"/>
    </xf>
    <xf numFmtId="0" fontId="27" fillId="2" borderId="0" xfId="0" applyFont="1" applyFill="1"/>
    <xf numFmtId="0" fontId="24" fillId="0" borderId="7" xfId="1" applyFont="1" applyBorder="1" applyAlignment="1">
      <alignment horizontal="center" vertical="center"/>
    </xf>
    <xf numFmtId="0" fontId="24" fillId="0" borderId="11" xfId="1" applyFont="1" applyBorder="1" applyAlignment="1">
      <alignment vertical="center"/>
    </xf>
    <xf numFmtId="0" fontId="24" fillId="2" borderId="7" xfId="1" applyFont="1" applyFill="1" applyBorder="1" applyAlignment="1">
      <alignment vertical="center"/>
    </xf>
    <xf numFmtId="0" fontId="28" fillId="0" borderId="7" xfId="1" applyFont="1" applyBorder="1" applyAlignment="1">
      <alignment vertical="center"/>
    </xf>
    <xf numFmtId="0" fontId="29" fillId="2" borderId="0" xfId="0" applyFont="1" applyFill="1" applyAlignment="1">
      <alignment vertical="center"/>
    </xf>
    <xf numFmtId="0" fontId="24" fillId="0" borderId="7" xfId="1" applyFont="1" applyBorder="1" applyAlignment="1">
      <alignment vertical="center"/>
    </xf>
    <xf numFmtId="0" fontId="28" fillId="0" borderId="11" xfId="1" applyFont="1" applyBorder="1" applyAlignment="1">
      <alignment vertical="center"/>
    </xf>
    <xf numFmtId="0" fontId="24" fillId="2" borderId="7" xfId="1" applyFont="1" applyFill="1" applyBorder="1" applyAlignment="1">
      <alignment horizontal="center" vertical="center"/>
    </xf>
    <xf numFmtId="0" fontId="24" fillId="0" borderId="12" xfId="1" applyFont="1" applyBorder="1" applyAlignment="1">
      <alignment vertical="center"/>
    </xf>
    <xf numFmtId="0" fontId="28" fillId="2" borderId="11" xfId="1" applyFont="1" applyFill="1" applyBorder="1" applyAlignment="1">
      <alignment vertical="center"/>
    </xf>
    <xf numFmtId="0" fontId="24" fillId="2" borderId="12" xfId="1" applyFont="1" applyFill="1" applyBorder="1" applyAlignment="1">
      <alignment vertical="center"/>
    </xf>
    <xf numFmtId="0" fontId="30" fillId="2" borderId="0" xfId="0" applyFont="1" applyFill="1"/>
    <xf numFmtId="0" fontId="28" fillId="3" borderId="7" xfId="0" applyFont="1" applyFill="1" applyBorder="1" applyAlignment="1">
      <alignment horizontal="center" vertical="center"/>
    </xf>
    <xf numFmtId="0" fontId="26" fillId="3" borderId="0" xfId="0" applyFont="1" applyFill="1" applyAlignment="1">
      <alignment horizontal="center" vertical="center"/>
    </xf>
    <xf numFmtId="0" fontId="31" fillId="3" borderId="0" xfId="0" applyFont="1" applyFill="1" applyAlignment="1">
      <alignment horizontal="center" vertical="center"/>
    </xf>
    <xf numFmtId="0" fontId="24" fillId="3" borderId="18" xfId="0" applyFont="1" applyFill="1" applyBorder="1" applyAlignment="1">
      <alignment vertical="center"/>
    </xf>
    <xf numFmtId="0" fontId="24" fillId="2" borderId="11" xfId="1" applyFont="1" applyFill="1" applyBorder="1" applyAlignment="1">
      <alignment vertical="center"/>
    </xf>
    <xf numFmtId="0" fontId="24" fillId="4" borderId="5" xfId="0" applyFont="1" applyFill="1" applyBorder="1" applyAlignment="1">
      <alignment vertical="center"/>
    </xf>
    <xf numFmtId="0" fontId="24" fillId="4" borderId="7" xfId="0" applyFont="1" applyFill="1" applyBorder="1" applyAlignment="1">
      <alignment vertical="center"/>
    </xf>
    <xf numFmtId="0" fontId="3" fillId="4" borderId="8" xfId="0" applyFont="1" applyFill="1" applyBorder="1" applyAlignment="1">
      <alignment horizontal="center" vertical="center"/>
    </xf>
    <xf numFmtId="0" fontId="24" fillId="4" borderId="18" xfId="0" applyFont="1" applyFill="1" applyBorder="1" applyAlignment="1">
      <alignment vertical="center"/>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wrapText="1"/>
    </xf>
    <xf numFmtId="0" fontId="28" fillId="4" borderId="7" xfId="0" applyFont="1" applyFill="1" applyBorder="1" applyAlignment="1">
      <alignment horizontal="center" vertical="center"/>
    </xf>
    <xf numFmtId="0" fontId="26" fillId="4" borderId="0" xfId="0" applyFont="1" applyFill="1" applyAlignment="1">
      <alignment horizontal="center" vertical="center"/>
    </xf>
    <xf numFmtId="0" fontId="32" fillId="2" borderId="0" xfId="0" applyFont="1" applyFill="1" applyAlignment="1">
      <alignment horizontal="left" vertical="center"/>
    </xf>
    <xf numFmtId="0" fontId="24" fillId="3" borderId="7" xfId="0" applyFont="1" applyFill="1" applyBorder="1" applyAlignment="1">
      <alignment horizontal="left" vertical="center"/>
    </xf>
    <xf numFmtId="0" fontId="0" fillId="2" borderId="0" xfId="0" applyFill="1" applyBorder="1" applyAlignment="1">
      <alignment vertical="center"/>
    </xf>
    <xf numFmtId="0" fontId="24" fillId="2" borderId="0" xfId="1" applyFont="1" applyFill="1" applyBorder="1" applyAlignment="1">
      <alignment vertical="center"/>
    </xf>
    <xf numFmtId="0" fontId="24" fillId="2" borderId="0" xfId="1" applyFont="1" applyFill="1" applyBorder="1" applyAlignment="1">
      <alignment horizontal="center" vertical="center"/>
    </xf>
    <xf numFmtId="0" fontId="28" fillId="3" borderId="26" xfId="0" applyFont="1" applyFill="1" applyBorder="1" applyAlignment="1">
      <alignment horizontal="center" vertical="center"/>
    </xf>
    <xf numFmtId="0" fontId="2" fillId="2" borderId="27" xfId="0" applyFont="1" applyFill="1" applyBorder="1" applyAlignment="1">
      <alignment horizontal="center" vertical="center"/>
    </xf>
    <xf numFmtId="0" fontId="24" fillId="3" borderId="18" xfId="0" applyFont="1" applyFill="1" applyBorder="1" applyAlignment="1">
      <alignment horizontal="left" vertical="center"/>
    </xf>
    <xf numFmtId="0" fontId="28" fillId="4" borderId="26" xfId="0" applyFont="1" applyFill="1" applyBorder="1" applyAlignment="1">
      <alignment horizontal="center" vertical="center"/>
    </xf>
    <xf numFmtId="0" fontId="28" fillId="2" borderId="26" xfId="0" applyFont="1" applyFill="1" applyBorder="1" applyAlignment="1">
      <alignment horizontal="center" vertical="center"/>
    </xf>
    <xf numFmtId="0" fontId="38" fillId="2" borderId="0" xfId="0" applyFont="1" applyFill="1" applyAlignment="1">
      <alignment vertical="center"/>
    </xf>
    <xf numFmtId="0" fontId="24" fillId="5" borderId="7" xfId="1" applyFont="1" applyFill="1" applyBorder="1" applyAlignment="1">
      <alignment horizontal="center" vertical="center"/>
    </xf>
    <xf numFmtId="0" fontId="24" fillId="3" borderId="7" xfId="1" applyFont="1" applyFill="1" applyBorder="1" applyAlignment="1">
      <alignment horizontal="center" vertical="center"/>
    </xf>
    <xf numFmtId="0" fontId="24" fillId="6" borderId="5" xfId="0" applyFont="1" applyFill="1" applyBorder="1" applyAlignment="1">
      <alignment vertical="center"/>
    </xf>
    <xf numFmtId="0" fontId="24" fillId="6" borderId="7" xfId="0" applyFont="1" applyFill="1" applyBorder="1" applyAlignment="1">
      <alignment vertical="center"/>
    </xf>
    <xf numFmtId="0" fontId="28" fillId="0" borderId="7" xfId="1" applyFont="1" applyBorder="1" applyAlignment="1">
      <alignment horizontal="center" vertical="center"/>
    </xf>
    <xf numFmtId="0" fontId="42" fillId="3" borderId="5" xfId="0" applyFont="1" applyFill="1" applyBorder="1" applyAlignment="1">
      <alignment vertical="center"/>
    </xf>
    <xf numFmtId="0" fontId="44" fillId="2" borderId="23" xfId="0" applyFont="1" applyFill="1" applyBorder="1"/>
    <xf numFmtId="0" fontId="24" fillId="6" borderId="18" xfId="0" applyFont="1" applyFill="1" applyBorder="1" applyAlignment="1">
      <alignment vertical="center"/>
    </xf>
    <xf numFmtId="0" fontId="44" fillId="2" borderId="21" xfId="0" applyFont="1" applyFill="1" applyBorder="1"/>
    <xf numFmtId="0" fontId="45" fillId="2" borderId="0" xfId="0" applyFont="1" applyFill="1" applyAlignment="1">
      <alignment vertical="center"/>
    </xf>
    <xf numFmtId="0" fontId="38" fillId="6" borderId="21" xfId="0" applyFont="1" applyFill="1" applyBorder="1"/>
    <xf numFmtId="0" fontId="38" fillId="6" borderId="23" xfId="0" applyFont="1" applyFill="1" applyBorder="1"/>
    <xf numFmtId="0" fontId="46" fillId="2" borderId="0" xfId="0" applyFont="1" applyFill="1"/>
    <xf numFmtId="0" fontId="37" fillId="2" borderId="0" xfId="0" applyFont="1" applyFill="1" applyBorder="1"/>
    <xf numFmtId="0" fontId="47" fillId="2" borderId="23" xfId="0" applyFont="1" applyFill="1" applyBorder="1"/>
    <xf numFmtId="0" fontId="47" fillId="2" borderId="0" xfId="0" applyFont="1" applyFill="1"/>
    <xf numFmtId="0" fontId="47" fillId="2" borderId="21" xfId="0" applyFont="1" applyFill="1" applyBorder="1"/>
    <xf numFmtId="0" fontId="44" fillId="6" borderId="21" xfId="0" applyFont="1" applyFill="1" applyBorder="1"/>
    <xf numFmtId="0" fontId="44" fillId="6" borderId="23" xfId="0" applyFont="1" applyFill="1" applyBorder="1"/>
    <xf numFmtId="0" fontId="48" fillId="2" borderId="10" xfId="0" applyFont="1" applyFill="1" applyBorder="1"/>
    <xf numFmtId="0" fontId="9" fillId="2" borderId="0" xfId="0" applyFont="1" applyFill="1" applyAlignment="1">
      <alignment horizontal="left" vertical="center"/>
    </xf>
    <xf numFmtId="0" fontId="37" fillId="2" borderId="9" xfId="0" applyFont="1" applyFill="1" applyBorder="1" applyAlignment="1">
      <alignment horizontal="center"/>
    </xf>
    <xf numFmtId="0" fontId="37" fillId="2" borderId="22" xfId="0" applyFont="1" applyFill="1" applyBorder="1" applyAlignment="1">
      <alignment horizontal="center"/>
    </xf>
    <xf numFmtId="0" fontId="33" fillId="3" borderId="0" xfId="0" applyFont="1" applyFill="1" applyAlignment="1">
      <alignment horizontal="left" vertical="top" wrapText="1"/>
    </xf>
    <xf numFmtId="0" fontId="37" fillId="2" borderId="28" xfId="0" applyFont="1" applyFill="1" applyBorder="1" applyAlignment="1">
      <alignment horizontal="center"/>
    </xf>
    <xf numFmtId="0" fontId="37" fillId="2" borderId="0" xfId="0" applyFont="1" applyFill="1" applyBorder="1" applyAlignment="1">
      <alignment horizontal="center"/>
    </xf>
    <xf numFmtId="0" fontId="49" fillId="2" borderId="0" xfId="0" applyFont="1" applyFill="1" applyAlignment="1">
      <alignment horizontal="left" vertical="center"/>
    </xf>
    <xf numFmtId="0" fontId="0" fillId="2" borderId="0" xfId="0"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133350</xdr:colOff>
      <xdr:row>0</xdr:row>
      <xdr:rowOff>179243</xdr:rowOff>
    </xdr:from>
    <xdr:to>
      <xdr:col>17</xdr:col>
      <xdr:colOff>923925</xdr:colOff>
      <xdr:row>4</xdr:row>
      <xdr:rowOff>114301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524750" y="179243"/>
          <a:ext cx="2514600" cy="73515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270166</xdr:colOff>
      <xdr:row>6</xdr:row>
      <xdr:rowOff>1730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390525</xdr:colOff>
      <xdr:row>6</xdr:row>
      <xdr:rowOff>1730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170595" y="245916"/>
          <a:ext cx="251633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19</xdr:col>
      <xdr:colOff>133350</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21900"/>
        <a:stretch>
          <a:fillRect/>
        </a:stretch>
      </xdr:blipFill>
      <xdr:spPr bwMode="auto">
        <a:xfrm>
          <a:off x="7208695" y="245916"/>
          <a:ext cx="3983180"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1265096</xdr:colOff>
      <xdr:row>0</xdr:row>
      <xdr:rowOff>217341</xdr:rowOff>
    </xdr:from>
    <xdr:to>
      <xdr:col>20</xdr:col>
      <xdr:colOff>640675</xdr:colOff>
      <xdr:row>4</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761021" y="217341"/>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21</xdr:col>
      <xdr:colOff>278724</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208695" y="245916"/>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1457325</xdr:colOff>
      <xdr:row>4</xdr:row>
      <xdr:rowOff>28779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1544"/>
        <a:stretch>
          <a:fillRect/>
        </a:stretch>
      </xdr:blipFill>
      <xdr:spPr bwMode="auto">
        <a:xfrm>
          <a:off x="6543675" y="188768"/>
          <a:ext cx="2981325"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723900</xdr:colOff>
      <xdr:row>0</xdr:row>
      <xdr:rowOff>188768</xdr:rowOff>
    </xdr:from>
    <xdr:to>
      <xdr:col>15</xdr:col>
      <xdr:colOff>1215736</xdr:colOff>
      <xdr:row>4</xdr:row>
      <xdr:rowOff>66676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543675" y="188768"/>
          <a:ext cx="3086100" cy="67800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topLeftCell="A4" workbookViewId="0">
      <selection activeCell="L43" sqref="L43"/>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2.85546875" customWidth="1"/>
    <col min="16" max="16" width="20.28515625" customWidth="1"/>
    <col min="17" max="17" width="2.7109375" customWidth="1"/>
    <col min="18" max="18" width="21.28515625" customWidth="1"/>
    <col min="19" max="19" width="3.42578125" customWidth="1"/>
    <col min="20" max="20" width="3.5703125" customWidth="1"/>
  </cols>
  <sheetData>
    <row r="1" spans="1:21" ht="27" customHeight="1">
      <c r="A1" s="11"/>
      <c r="B1" s="52" t="s">
        <v>29</v>
      </c>
      <c r="C1" s="11"/>
      <c r="D1" s="11"/>
      <c r="E1" s="11"/>
      <c r="F1" s="11"/>
      <c r="G1" s="11"/>
      <c r="H1" s="11"/>
      <c r="I1" s="11"/>
      <c r="J1" s="11"/>
      <c r="K1" s="11"/>
      <c r="L1" s="11"/>
      <c r="M1" s="11"/>
      <c r="N1" s="11"/>
      <c r="O1" s="11"/>
      <c r="P1" s="11"/>
      <c r="Q1" s="11"/>
      <c r="R1" s="11"/>
      <c r="S1" s="11"/>
      <c r="T1" s="11"/>
      <c r="U1" s="11"/>
    </row>
    <row r="2" spans="1:21" ht="9" customHeight="1">
      <c r="A2" s="11"/>
      <c r="B2" s="11"/>
      <c r="C2" s="11"/>
      <c r="D2" s="11"/>
      <c r="E2" s="11"/>
      <c r="F2" s="11"/>
      <c r="G2" s="11"/>
      <c r="H2" s="11"/>
      <c r="I2" s="11"/>
      <c r="J2" s="11"/>
      <c r="K2" s="11"/>
      <c r="L2" s="11"/>
      <c r="M2" s="11"/>
      <c r="N2" s="11"/>
      <c r="O2" s="11"/>
      <c r="P2" s="11"/>
      <c r="Q2" s="11"/>
      <c r="R2" s="11"/>
      <c r="S2" s="11"/>
      <c r="T2" s="11"/>
      <c r="U2" s="11"/>
    </row>
    <row r="3" spans="1:21" ht="18" customHeight="1">
      <c r="A3" s="11"/>
      <c r="B3" s="40" t="s">
        <v>34</v>
      </c>
      <c r="C3" s="27"/>
      <c r="D3" s="27"/>
      <c r="E3" s="27"/>
      <c r="F3" s="11"/>
      <c r="G3" s="11"/>
      <c r="H3" s="11"/>
      <c r="I3" s="11"/>
      <c r="J3" s="11"/>
      <c r="K3" s="11"/>
      <c r="L3" s="11"/>
      <c r="M3" s="11"/>
      <c r="N3" s="11"/>
      <c r="O3" s="11"/>
      <c r="P3" s="11"/>
      <c r="Q3" s="11"/>
      <c r="R3" s="11"/>
      <c r="S3" s="11"/>
      <c r="T3" s="11"/>
      <c r="U3" s="11"/>
    </row>
    <row r="4" spans="1:21" ht="9" customHeight="1">
      <c r="A4" s="11"/>
      <c r="B4" s="29"/>
      <c r="C4" s="27"/>
      <c r="D4" s="27"/>
      <c r="E4" s="27"/>
      <c r="F4" s="11"/>
      <c r="G4" s="11"/>
      <c r="H4" s="11"/>
      <c r="I4" s="11"/>
      <c r="J4" s="11"/>
      <c r="K4" s="11"/>
      <c r="L4" s="11"/>
      <c r="M4" s="11"/>
      <c r="N4" s="11"/>
      <c r="O4" s="11"/>
      <c r="P4" s="11"/>
      <c r="Q4" s="11"/>
      <c r="R4" s="11"/>
      <c r="S4" s="11"/>
      <c r="T4" s="11"/>
      <c r="U4" s="11"/>
    </row>
    <row r="5" spans="1:21" ht="18" customHeight="1">
      <c r="A5" s="11"/>
      <c r="B5" s="65" t="s">
        <v>71</v>
      </c>
      <c r="C5" s="43"/>
      <c r="D5" s="43"/>
      <c r="E5" s="43"/>
      <c r="F5" s="43"/>
      <c r="G5" s="43"/>
      <c r="H5" s="43"/>
      <c r="I5" s="43"/>
      <c r="J5" s="43"/>
      <c r="K5" s="43"/>
      <c r="L5" s="42"/>
      <c r="M5" s="25"/>
      <c r="N5" s="25"/>
      <c r="O5" s="25"/>
      <c r="P5" s="25"/>
      <c r="Q5" s="11"/>
      <c r="R5" s="11"/>
      <c r="S5" s="11"/>
      <c r="T5" s="11"/>
      <c r="U5" s="11"/>
    </row>
    <row r="6" spans="1:21" ht="18" customHeight="1">
      <c r="A6" s="11"/>
      <c r="B6" s="65" t="s">
        <v>32</v>
      </c>
      <c r="C6" s="43"/>
      <c r="D6" s="43"/>
      <c r="E6" s="43"/>
      <c r="F6" s="43"/>
      <c r="G6" s="43"/>
      <c r="H6" s="43"/>
      <c r="I6" s="43"/>
      <c r="J6" s="43"/>
      <c r="K6" s="43"/>
      <c r="L6" s="42"/>
      <c r="M6" s="25"/>
      <c r="N6" s="25"/>
      <c r="O6" s="25"/>
      <c r="P6" s="25"/>
      <c r="Q6" s="11"/>
      <c r="R6" s="11"/>
      <c r="S6" s="11"/>
      <c r="T6" s="11"/>
      <c r="U6" s="11"/>
    </row>
    <row r="7" spans="1:21" ht="10.5" customHeight="1">
      <c r="A7" s="11"/>
      <c r="B7" s="65" t="s">
        <v>31</v>
      </c>
      <c r="C7" s="43"/>
      <c r="D7" s="43"/>
      <c r="E7" s="43"/>
      <c r="F7" s="43"/>
      <c r="G7" s="43"/>
      <c r="H7" s="43"/>
      <c r="I7" s="43"/>
      <c r="J7" s="43"/>
      <c r="K7" s="43"/>
      <c r="L7" s="42"/>
      <c r="M7" s="25"/>
      <c r="N7" s="25"/>
      <c r="O7" s="25"/>
      <c r="P7" s="25"/>
      <c r="Q7" s="11"/>
      <c r="R7" s="11"/>
      <c r="S7" s="11"/>
      <c r="T7" s="11"/>
      <c r="U7" s="11"/>
    </row>
    <row r="8" spans="1:21" ht="10.5" customHeight="1">
      <c r="A8" s="11"/>
      <c r="B8" s="65"/>
      <c r="C8" s="43"/>
      <c r="D8" s="43"/>
      <c r="E8" s="43"/>
      <c r="F8" s="43"/>
      <c r="G8" s="43"/>
      <c r="H8" s="43"/>
      <c r="I8" s="43"/>
      <c r="J8" s="43"/>
      <c r="K8" s="43"/>
      <c r="L8" s="42"/>
      <c r="M8" s="25"/>
      <c r="N8" s="25"/>
      <c r="O8" s="25"/>
      <c r="P8" s="25"/>
      <c r="Q8" s="11"/>
      <c r="R8" s="11"/>
      <c r="S8" s="11"/>
      <c r="T8" s="11"/>
      <c r="U8" s="11"/>
    </row>
    <row r="9" spans="1:21" s="6" customFormat="1" ht="15" customHeight="1">
      <c r="A9" s="25"/>
      <c r="B9" s="41" t="s">
        <v>35</v>
      </c>
      <c r="C9" s="31"/>
      <c r="D9" s="31"/>
      <c r="E9" s="25"/>
      <c r="F9" s="25"/>
      <c r="G9" s="25"/>
      <c r="H9" s="25"/>
      <c r="I9" s="25"/>
      <c r="J9" s="25"/>
      <c r="K9" s="25"/>
      <c r="L9" s="25"/>
      <c r="M9" s="25"/>
      <c r="N9" s="25"/>
      <c r="O9" s="25"/>
      <c r="P9" s="25"/>
      <c r="Q9" s="25"/>
      <c r="R9" s="25"/>
      <c r="S9" s="25"/>
      <c r="T9" s="25"/>
      <c r="U9" s="25"/>
    </row>
    <row r="10" spans="1:21" ht="14.25" customHeight="1">
      <c r="A10" s="11"/>
      <c r="B10" s="68" t="s">
        <v>93</v>
      </c>
      <c r="C10" s="11"/>
      <c r="D10" s="11"/>
      <c r="E10" s="11"/>
      <c r="F10" s="11"/>
      <c r="G10" s="11"/>
      <c r="H10" s="11"/>
      <c r="I10" s="11"/>
      <c r="J10" s="11"/>
      <c r="K10" s="11"/>
      <c r="L10" s="11"/>
      <c r="M10" s="11"/>
      <c r="N10" s="11"/>
      <c r="O10" s="11"/>
      <c r="P10" s="11"/>
      <c r="Q10" s="11"/>
      <c r="R10" s="11"/>
      <c r="S10" s="11"/>
      <c r="T10" s="11"/>
      <c r="U10" s="11"/>
    </row>
    <row r="11" spans="1:21" ht="15.75" thickBot="1">
      <c r="A11" s="11"/>
      <c r="C11" s="11"/>
      <c r="D11" s="11"/>
      <c r="E11" s="11"/>
      <c r="F11" s="11"/>
      <c r="G11" s="11"/>
      <c r="H11" s="11"/>
      <c r="I11" s="11"/>
      <c r="J11" s="11"/>
      <c r="K11" s="11"/>
      <c r="L11" s="11"/>
      <c r="M11" s="11"/>
      <c r="N11" s="11"/>
      <c r="O11" s="11"/>
      <c r="P11" s="11"/>
      <c r="Q11" s="11"/>
      <c r="R11" s="11"/>
      <c r="S11" s="11"/>
      <c r="T11" s="11"/>
      <c r="U11" s="11"/>
    </row>
    <row r="12" spans="1:21" ht="14.1" customHeight="1" thickBot="1">
      <c r="A12" s="12"/>
      <c r="B12" s="71" t="s">
        <v>35</v>
      </c>
      <c r="C12" s="61" t="s">
        <v>2</v>
      </c>
      <c r="D12" s="32" t="s">
        <v>0</v>
      </c>
      <c r="E12" s="33" t="s">
        <v>1</v>
      </c>
      <c r="F12" s="33" t="s">
        <v>3</v>
      </c>
      <c r="G12" s="34" t="s">
        <v>4</v>
      </c>
      <c r="H12" s="62" t="s">
        <v>5</v>
      </c>
      <c r="I12" s="6"/>
      <c r="J12" s="9" t="s">
        <v>74</v>
      </c>
      <c r="K12" s="22"/>
      <c r="L12" s="5"/>
      <c r="M12" s="44"/>
      <c r="N12" s="25"/>
      <c r="O12" s="25"/>
      <c r="P12" s="9" t="s">
        <v>80</v>
      </c>
      <c r="Q12" s="22"/>
      <c r="R12" s="5"/>
      <c r="S12" s="44"/>
      <c r="T12" s="25"/>
      <c r="U12" s="11"/>
    </row>
    <row r="13" spans="1:21" s="6" customFormat="1" ht="14.1" customHeight="1">
      <c r="A13" s="7">
        <v>1</v>
      </c>
      <c r="B13" s="111" t="s">
        <v>37</v>
      </c>
      <c r="C13" s="17">
        <f>COUNT(M13,N16,S13)</f>
        <v>1</v>
      </c>
      <c r="D13" s="17">
        <f>IF(M13&gt;N13,1,0)+IF(N16&gt;M16,1,0)+IF(S13&gt;T13,1,0)</f>
        <v>1</v>
      </c>
      <c r="E13" s="17">
        <f>IF(M13&lt;N13,1,0)+IF(N16&lt;M16,1,0)+IF(S13&lt;T13,1,0)</f>
        <v>0</v>
      </c>
      <c r="F13" s="17">
        <f>VALUE(M13+N16+S13)</f>
        <v>2</v>
      </c>
      <c r="G13" s="17">
        <f>VALUE(N13+M16+T13)</f>
        <v>1</v>
      </c>
      <c r="H13" s="17">
        <f>AVERAGE(F13-G13)</f>
        <v>1</v>
      </c>
      <c r="I13" s="58"/>
      <c r="J13" s="74" t="str">
        <f>B13</f>
        <v>ES CENTRE TyP-B</v>
      </c>
      <c r="K13" s="75"/>
      <c r="L13" s="76" t="str">
        <f>B16</f>
        <v>DESCANSA</v>
      </c>
      <c r="M13" s="109"/>
      <c r="N13" s="109"/>
      <c r="O13" s="77"/>
      <c r="P13" s="74" t="str">
        <f>B13</f>
        <v>ES CENTRE TyP-B</v>
      </c>
      <c r="Q13" s="75" t="s">
        <v>6</v>
      </c>
      <c r="R13" s="74" t="str">
        <f>B14</f>
        <v>VILAS TENNIS ACADEMY</v>
      </c>
      <c r="S13" s="73"/>
      <c r="T13" s="73"/>
      <c r="U13" s="25"/>
    </row>
    <row r="14" spans="1:21" s="6" customFormat="1" ht="14.1" customHeight="1">
      <c r="A14" s="8">
        <v>2</v>
      </c>
      <c r="B14" s="112" t="s">
        <v>28</v>
      </c>
      <c r="C14" s="17">
        <f>COUNT(M14,N17,T13)</f>
        <v>1</v>
      </c>
      <c r="D14" s="17">
        <f>IF(M14&gt;N14,1,0)+IF(N17&gt;M17,1,0)+IF(T13&gt;S13,1,0)</f>
        <v>1</v>
      </c>
      <c r="E14" s="17">
        <f>IF(M14&lt;N14,1,0)+IF(N17&lt;M17,1,0)+IF(T13&lt;S13,1,0)</f>
        <v>0</v>
      </c>
      <c r="F14" s="17">
        <f>VALUE(M14+N17+T13)</f>
        <v>2</v>
      </c>
      <c r="G14" s="17">
        <f>VALUE(N14+M17+S13)</f>
        <v>1</v>
      </c>
      <c r="H14" s="17">
        <f>AVERAGE(F14-G14)</f>
        <v>1</v>
      </c>
      <c r="I14" s="58"/>
      <c r="J14" s="74" t="str">
        <f>B14</f>
        <v>VILAS TENNIS ACADEMY</v>
      </c>
      <c r="K14" s="75" t="s">
        <v>6</v>
      </c>
      <c r="L14" s="78" t="str">
        <f>B15</f>
        <v>CT PONT D'INCA NOU</v>
      </c>
      <c r="M14" s="73">
        <v>2</v>
      </c>
      <c r="N14" s="73">
        <v>1</v>
      </c>
      <c r="O14" s="77"/>
      <c r="P14" s="78" t="str">
        <f>B15</f>
        <v>CT PONT D'INCA NOU</v>
      </c>
      <c r="Q14" s="75"/>
      <c r="R14" s="79" t="str">
        <f>B16</f>
        <v>DESCANSA</v>
      </c>
      <c r="S14" s="109"/>
      <c r="T14" s="109"/>
      <c r="U14" s="25"/>
    </row>
    <row r="15" spans="1:21" s="6" customFormat="1" ht="14.1" customHeight="1">
      <c r="A15" s="60">
        <v>3</v>
      </c>
      <c r="B15" s="91" t="s">
        <v>38</v>
      </c>
      <c r="C15" s="17">
        <f>COUNT(N14,M16,S14)</f>
        <v>2</v>
      </c>
      <c r="D15" s="17">
        <f>IF(M16&gt;N16,1,0)+IF(N14&gt;M14,1,0)+IF(S14&gt;T14,1,0)</f>
        <v>0</v>
      </c>
      <c r="E15" s="17">
        <f>IF(M16&lt;N16,1,0)+IF(N14&lt;M14,1,0)+IF(S14&lt;T14,1,0)</f>
        <v>2</v>
      </c>
      <c r="F15" s="17">
        <f>VALUE(N14+M16+S14)</f>
        <v>2</v>
      </c>
      <c r="G15" s="17">
        <f>VALUE(M14+N16+T14)</f>
        <v>4</v>
      </c>
      <c r="H15" s="17">
        <f>AVERAGE(F15-G15)</f>
        <v>-2</v>
      </c>
      <c r="I15" s="25"/>
      <c r="J15" s="9" t="s">
        <v>75</v>
      </c>
      <c r="K15" s="22"/>
      <c r="L15" s="5"/>
      <c r="M15" s="44"/>
      <c r="N15" s="25"/>
      <c r="O15" s="25"/>
      <c r="P15" s="25"/>
      <c r="Q15" s="25"/>
      <c r="R15" s="25"/>
      <c r="S15" s="25"/>
      <c r="T15" s="25"/>
      <c r="U15" s="25"/>
    </row>
    <row r="16" spans="1:21" ht="14.1" customHeight="1">
      <c r="A16" s="57"/>
      <c r="B16" s="96" t="s">
        <v>14</v>
      </c>
      <c r="C16" s="53"/>
      <c r="D16" s="53"/>
      <c r="E16" s="53"/>
      <c r="F16" s="53"/>
      <c r="G16" s="53"/>
      <c r="H16" s="53"/>
      <c r="I16" s="6"/>
      <c r="J16" s="74" t="str">
        <f>B15</f>
        <v>CT PONT D'INCA NOU</v>
      </c>
      <c r="K16" s="75" t="s">
        <v>6</v>
      </c>
      <c r="L16" s="81" t="str">
        <f>B13</f>
        <v>ES CENTRE TyP-B</v>
      </c>
      <c r="M16" s="73">
        <v>1</v>
      </c>
      <c r="N16" s="73">
        <v>2</v>
      </c>
      <c r="O16" s="25"/>
      <c r="P16" s="25"/>
      <c r="Q16" s="25"/>
      <c r="R16" s="25"/>
      <c r="S16" s="25"/>
      <c r="T16" s="25"/>
      <c r="U16" s="11"/>
    </row>
    <row r="17" spans="1:21" ht="14.1" customHeight="1">
      <c r="A17" s="25"/>
      <c r="B17" s="25"/>
      <c r="C17" s="25"/>
      <c r="D17" s="25"/>
      <c r="E17" s="25"/>
      <c r="F17" s="25"/>
      <c r="G17" s="25"/>
      <c r="H17" s="25"/>
      <c r="I17" s="25"/>
      <c r="J17" s="82" t="str">
        <f>B16</f>
        <v>DESCANSA</v>
      </c>
      <c r="K17" s="75"/>
      <c r="L17" s="83" t="str">
        <f>B14</f>
        <v>VILAS TENNIS ACADEMY</v>
      </c>
      <c r="M17" s="109"/>
      <c r="N17" s="109"/>
      <c r="O17" s="25"/>
      <c r="P17" s="25"/>
      <c r="Q17" s="25"/>
      <c r="R17" s="25"/>
      <c r="S17" s="25"/>
      <c r="T17" s="25"/>
      <c r="U17" s="11"/>
    </row>
    <row r="18" spans="1:21">
      <c r="A18" s="11"/>
      <c r="B18" s="11"/>
      <c r="C18" s="11"/>
      <c r="D18" s="11"/>
      <c r="E18" s="11"/>
      <c r="F18" s="11"/>
      <c r="G18" s="11"/>
      <c r="H18" s="11"/>
      <c r="I18" s="11"/>
      <c r="J18" s="11"/>
      <c r="K18" s="11"/>
      <c r="L18" s="11"/>
      <c r="M18" s="11"/>
      <c r="N18" s="11"/>
      <c r="O18" s="11"/>
      <c r="P18" s="11"/>
      <c r="Q18" s="11"/>
      <c r="R18" s="11"/>
      <c r="S18" s="11"/>
      <c r="T18" s="11"/>
      <c r="U18" s="11"/>
    </row>
    <row r="19" spans="1:21">
      <c r="A19" s="11"/>
      <c r="B19" s="11"/>
      <c r="C19" s="11"/>
      <c r="D19" s="11"/>
      <c r="E19" s="11"/>
      <c r="F19" s="11"/>
      <c r="G19" s="11"/>
      <c r="H19" s="11"/>
      <c r="I19" s="11"/>
      <c r="J19" s="11"/>
      <c r="K19" s="11"/>
      <c r="L19" s="11"/>
      <c r="M19" s="11"/>
      <c r="N19" s="11"/>
      <c r="O19" s="11"/>
      <c r="P19" s="11"/>
      <c r="Q19" s="11"/>
      <c r="R19" s="11"/>
      <c r="S19" s="11"/>
      <c r="T19" s="11"/>
      <c r="U19" s="11"/>
    </row>
    <row r="20" spans="1:21">
      <c r="A20" s="11"/>
      <c r="B20" s="40" t="s">
        <v>39</v>
      </c>
      <c r="C20" s="11"/>
      <c r="D20" s="11"/>
      <c r="E20" s="11"/>
      <c r="F20" s="11"/>
      <c r="G20" s="11"/>
      <c r="H20" s="11"/>
      <c r="I20" s="11"/>
      <c r="J20" s="11"/>
      <c r="K20" s="11"/>
      <c r="L20" s="11"/>
      <c r="M20" s="11"/>
      <c r="N20" s="11"/>
      <c r="O20" s="11"/>
      <c r="P20" s="11"/>
      <c r="Q20" s="11"/>
      <c r="R20" s="11"/>
      <c r="S20" s="11"/>
      <c r="T20" s="11"/>
      <c r="U20" s="11"/>
    </row>
    <row r="21" spans="1:21">
      <c r="A21" s="11"/>
      <c r="B21" s="121" t="s">
        <v>96</v>
      </c>
      <c r="C21" s="11"/>
      <c r="D21" s="11"/>
      <c r="E21" s="11"/>
      <c r="F21" s="11"/>
      <c r="G21" s="11"/>
      <c r="H21" s="11"/>
      <c r="I21" s="11"/>
      <c r="J21" s="11"/>
      <c r="K21" s="11"/>
      <c r="L21" s="11"/>
      <c r="M21" s="11"/>
      <c r="N21" s="11"/>
      <c r="O21" s="11"/>
      <c r="P21" s="11"/>
      <c r="Q21" s="11"/>
      <c r="R21" s="11"/>
      <c r="S21" s="11"/>
      <c r="T21" s="11"/>
      <c r="U21" s="11"/>
    </row>
    <row r="22" spans="1:21">
      <c r="A22" s="11"/>
      <c r="B22" s="11"/>
      <c r="C22" s="11"/>
      <c r="D22" s="11"/>
      <c r="E22" s="11"/>
      <c r="F22" s="11"/>
      <c r="G22" s="11"/>
      <c r="H22" s="11"/>
      <c r="I22" s="11"/>
      <c r="J22" s="11"/>
      <c r="K22" s="11"/>
      <c r="L22" s="11"/>
      <c r="M22" s="11"/>
      <c r="N22" s="11"/>
      <c r="O22" s="11"/>
      <c r="P22" s="11"/>
      <c r="Q22" s="11"/>
      <c r="R22" s="11"/>
      <c r="S22" s="11"/>
      <c r="T22" s="11"/>
      <c r="U22" s="11"/>
    </row>
    <row r="23" spans="1:21" ht="15.75" thickBot="1">
      <c r="A23" s="11"/>
      <c r="B23" s="11"/>
      <c r="C23" s="11"/>
      <c r="D23" s="11"/>
      <c r="E23" s="11"/>
      <c r="F23" s="11"/>
      <c r="G23" s="11"/>
      <c r="H23" s="11"/>
      <c r="I23" s="11"/>
      <c r="J23" s="11"/>
      <c r="K23" s="11"/>
      <c r="L23" s="11"/>
      <c r="M23" s="11"/>
      <c r="N23" s="11"/>
      <c r="O23" s="11"/>
      <c r="P23" s="11"/>
      <c r="Q23" s="11"/>
      <c r="R23" s="11"/>
      <c r="S23" s="11"/>
      <c r="T23" s="11"/>
      <c r="U23" s="11"/>
    </row>
    <row r="24" spans="1:21" s="6" customFormat="1" ht="12.95" customHeight="1" thickBot="1">
      <c r="A24" s="12"/>
      <c r="B24" s="71" t="s">
        <v>7</v>
      </c>
      <c r="C24" s="54" t="s">
        <v>2</v>
      </c>
      <c r="D24" s="36" t="s">
        <v>0</v>
      </c>
      <c r="E24" s="37" t="s">
        <v>1</v>
      </c>
      <c r="F24" s="37" t="s">
        <v>3</v>
      </c>
      <c r="G24" s="38" t="s">
        <v>4</v>
      </c>
      <c r="H24" s="55" t="s">
        <v>5</v>
      </c>
      <c r="J24" s="10" t="s">
        <v>76</v>
      </c>
      <c r="K24" s="13"/>
      <c r="L24" s="5"/>
      <c r="M24" s="44"/>
      <c r="N24" s="25"/>
      <c r="O24" s="25"/>
      <c r="P24" s="10" t="s">
        <v>78</v>
      </c>
      <c r="Q24" s="13"/>
      <c r="R24" s="5"/>
      <c r="S24" s="44"/>
      <c r="T24" s="25"/>
      <c r="U24" s="25"/>
    </row>
    <row r="25" spans="1:21" s="6" customFormat="1" ht="12.95" customHeight="1">
      <c r="A25" s="1">
        <v>1</v>
      </c>
      <c r="B25" s="69" t="s">
        <v>10</v>
      </c>
      <c r="C25" s="17">
        <f>COUNT(M25,N28,S25)</f>
        <v>2</v>
      </c>
      <c r="D25" s="17">
        <f>IF(M25&gt;N25,1,0)+IF(N28&gt;M28,1,0)+IF(S25&gt;T25,1,0)</f>
        <v>2</v>
      </c>
      <c r="E25" s="17">
        <f>IF(M25&lt;N25,1,0)+IF(N28&lt;M28,1,0)+IF(S25&lt;T25,1,0)</f>
        <v>0</v>
      </c>
      <c r="F25" s="17">
        <f>VALUE(M25+N28+S25)</f>
        <v>5</v>
      </c>
      <c r="G25" s="17">
        <f>VALUE(N25+M28+T25)</f>
        <v>1</v>
      </c>
      <c r="H25" s="17">
        <f>AVERAGE(F25-G25)</f>
        <v>4</v>
      </c>
      <c r="I25" s="58"/>
      <c r="J25" s="74" t="str">
        <f>B25</f>
        <v>OPEN MARRATXÍ</v>
      </c>
      <c r="K25" s="75"/>
      <c r="L25" s="76" t="str">
        <f>B28</f>
        <v>DESCANSA</v>
      </c>
      <c r="M25" s="110"/>
      <c r="N25" s="110"/>
      <c r="O25" s="77"/>
      <c r="P25" s="74" t="str">
        <f>B25</f>
        <v>OPEN MARRATXÍ</v>
      </c>
      <c r="Q25" s="75" t="s">
        <v>6</v>
      </c>
      <c r="R25" s="74" t="str">
        <f>B26</f>
        <v>GLOBAL TC</v>
      </c>
      <c r="S25" s="73">
        <v>2</v>
      </c>
      <c r="T25" s="73">
        <v>1</v>
      </c>
      <c r="U25" s="25"/>
    </row>
    <row r="26" spans="1:21" s="6" customFormat="1" ht="12.95" customHeight="1">
      <c r="A26" s="2">
        <v>2</v>
      </c>
      <c r="B26" s="70" t="s">
        <v>11</v>
      </c>
      <c r="C26" s="17">
        <f>COUNT(M26,N29,T25)</f>
        <v>2</v>
      </c>
      <c r="D26" s="17">
        <f>IF(M26&gt;N26,1,0)+IF(N29&gt;M29,1,0)+IF(T25&gt;S25,1,0)</f>
        <v>1</v>
      </c>
      <c r="E26" s="17">
        <f>IF(M26&lt;N26,1,0)+IF(N29&lt;M29,1,0)+IF(T25&lt;S25,1,0)</f>
        <v>1</v>
      </c>
      <c r="F26" s="17">
        <f>VALUE(M26+N29+T25)</f>
        <v>3</v>
      </c>
      <c r="G26" s="17">
        <f>VALUE(N26+M29+S25)</f>
        <v>3</v>
      </c>
      <c r="H26" s="17">
        <f>AVERAGE(F26-G26)</f>
        <v>0</v>
      </c>
      <c r="I26" s="58"/>
      <c r="J26" s="74" t="str">
        <f>B26</f>
        <v>GLOBAL TC</v>
      </c>
      <c r="K26" s="75" t="s">
        <v>6</v>
      </c>
      <c r="L26" s="78" t="str">
        <f>B27</f>
        <v>ES CENTRE TyP-B</v>
      </c>
      <c r="M26" s="73">
        <v>2</v>
      </c>
      <c r="N26" s="73">
        <v>1</v>
      </c>
      <c r="O26" s="77"/>
      <c r="P26" s="78" t="str">
        <f>B27</f>
        <v>ES CENTRE TyP-B</v>
      </c>
      <c r="Q26" s="75"/>
      <c r="R26" s="79" t="str">
        <f>B28</f>
        <v>DESCANSA</v>
      </c>
      <c r="S26" s="110"/>
      <c r="T26" s="110"/>
      <c r="U26" s="25"/>
    </row>
    <row r="27" spans="1:21" s="6" customFormat="1" ht="12.95" customHeight="1">
      <c r="A27" s="56">
        <v>3</v>
      </c>
      <c r="B27" s="70" t="s">
        <v>37</v>
      </c>
      <c r="C27" s="17">
        <f>COUNT(N26,M28,S26)</f>
        <v>2</v>
      </c>
      <c r="D27" s="17">
        <f>IF(M28&gt;N28,1,0)+IF(N26&gt;M26,1,0)+IF(S26&gt;T26,1,0)</f>
        <v>0</v>
      </c>
      <c r="E27" s="17">
        <f>IF(M28&lt;N28,1,0)+IF(N26&lt;M26,1,0)+IF(S26&lt;T26,1,0)</f>
        <v>2</v>
      </c>
      <c r="F27" s="17">
        <f>VALUE(N26+M28+S26)</f>
        <v>1</v>
      </c>
      <c r="G27" s="17">
        <f>VALUE(M26+N28+T26)</f>
        <v>5</v>
      </c>
      <c r="H27" s="17">
        <f>AVERAGE(F27-G27)</f>
        <v>-4</v>
      </c>
      <c r="I27" s="25"/>
      <c r="J27" s="10" t="s">
        <v>77</v>
      </c>
      <c r="K27" s="13"/>
      <c r="L27" s="5"/>
      <c r="M27" s="44"/>
      <c r="N27" s="25"/>
      <c r="O27" s="25"/>
      <c r="P27" s="25"/>
      <c r="Q27" s="25"/>
      <c r="R27" s="25"/>
      <c r="S27" s="25"/>
      <c r="T27" s="25"/>
      <c r="U27" s="25"/>
    </row>
    <row r="28" spans="1:21" s="6" customFormat="1" ht="12.95" customHeight="1">
      <c r="A28" s="57"/>
      <c r="B28" s="85" t="s">
        <v>14</v>
      </c>
      <c r="C28" s="53"/>
      <c r="D28" s="53"/>
      <c r="E28" s="53"/>
      <c r="F28" s="53"/>
      <c r="G28" s="53"/>
      <c r="H28" s="53"/>
      <c r="J28" s="74" t="str">
        <f>B27</f>
        <v>ES CENTRE TyP-B</v>
      </c>
      <c r="K28" s="75" t="s">
        <v>6</v>
      </c>
      <c r="L28" s="81" t="str">
        <f>B25</f>
        <v>OPEN MARRATXÍ</v>
      </c>
      <c r="M28" s="113">
        <v>0</v>
      </c>
      <c r="N28" s="113">
        <v>3</v>
      </c>
      <c r="O28" s="25"/>
      <c r="P28" s="25"/>
      <c r="Q28" s="25"/>
      <c r="R28" s="25"/>
      <c r="S28" s="25"/>
      <c r="T28" s="25"/>
      <c r="U28" s="25"/>
    </row>
    <row r="29" spans="1:21" s="6" customFormat="1" ht="12.95" customHeight="1">
      <c r="A29" s="25"/>
      <c r="B29" s="25"/>
      <c r="C29" s="25"/>
      <c r="D29" s="25"/>
      <c r="E29" s="25"/>
      <c r="F29" s="25"/>
      <c r="G29" s="25"/>
      <c r="H29" s="25"/>
      <c r="I29" s="25"/>
      <c r="J29" s="82" t="str">
        <f>B28</f>
        <v>DESCANSA</v>
      </c>
      <c r="K29" s="75"/>
      <c r="L29" s="83" t="str">
        <f>B26</f>
        <v>GLOBAL TC</v>
      </c>
      <c r="M29" s="110"/>
      <c r="N29" s="110"/>
      <c r="O29" s="25"/>
      <c r="P29" s="25"/>
      <c r="Q29" s="25"/>
      <c r="R29" s="25"/>
      <c r="S29" s="25"/>
      <c r="T29" s="25"/>
      <c r="U29" s="25"/>
    </row>
    <row r="30" spans="1:21" s="6" customFormat="1" ht="9" customHeight="1">
      <c r="A30" s="25"/>
      <c r="B30" s="25"/>
      <c r="C30" s="25"/>
      <c r="D30" s="25"/>
      <c r="E30" s="25"/>
      <c r="F30" s="25"/>
      <c r="G30" s="25"/>
      <c r="H30" s="25"/>
      <c r="I30" s="25"/>
      <c r="J30" s="25"/>
      <c r="K30" s="25"/>
      <c r="L30" s="25"/>
      <c r="M30" s="25"/>
      <c r="N30" s="25"/>
      <c r="O30" s="25"/>
      <c r="P30" s="25"/>
      <c r="Q30" s="25"/>
      <c r="R30" s="25"/>
      <c r="S30" s="25"/>
      <c r="T30" s="25"/>
      <c r="U30" s="25"/>
    </row>
    <row r="31" spans="1:21" s="6" customFormat="1" ht="12.95" customHeight="1" thickBot="1">
      <c r="A31" s="25"/>
      <c r="B31" s="25"/>
      <c r="C31" s="25"/>
      <c r="D31" s="25"/>
      <c r="E31" s="25"/>
      <c r="F31" s="25"/>
      <c r="G31" s="25"/>
      <c r="H31" s="25"/>
      <c r="I31" s="25"/>
      <c r="J31" s="25"/>
      <c r="K31" s="25"/>
      <c r="L31" s="25"/>
      <c r="M31" s="25"/>
      <c r="N31" s="25"/>
      <c r="O31" s="25"/>
      <c r="P31" s="25"/>
      <c r="Q31" s="25"/>
      <c r="R31" s="25"/>
      <c r="S31" s="25"/>
      <c r="T31" s="25"/>
      <c r="U31" s="25"/>
    </row>
    <row r="32" spans="1:21" s="6" customFormat="1" ht="12.95" customHeight="1" thickBot="1">
      <c r="A32" s="12"/>
      <c r="B32" s="71" t="s">
        <v>8</v>
      </c>
      <c r="C32" s="54" t="s">
        <v>2</v>
      </c>
      <c r="D32" s="36" t="s">
        <v>0</v>
      </c>
      <c r="E32" s="37" t="s">
        <v>1</v>
      </c>
      <c r="F32" s="37" t="s">
        <v>3</v>
      </c>
      <c r="G32" s="38" t="s">
        <v>4</v>
      </c>
      <c r="H32" s="55" t="s">
        <v>5</v>
      </c>
      <c r="I32" s="25"/>
      <c r="J32" s="10" t="s">
        <v>76</v>
      </c>
      <c r="K32" s="13"/>
      <c r="L32" s="5"/>
      <c r="M32" s="44"/>
      <c r="N32" s="25"/>
      <c r="O32" s="25"/>
      <c r="P32" s="10" t="s">
        <v>78</v>
      </c>
      <c r="Q32" s="13"/>
      <c r="R32" s="5"/>
      <c r="S32" s="44"/>
      <c r="T32" s="25"/>
      <c r="U32" s="25"/>
    </row>
    <row r="33" spans="1:21" s="6" customFormat="1" ht="12.95" customHeight="1">
      <c r="A33" s="1">
        <v>1</v>
      </c>
      <c r="B33" s="111" t="s">
        <v>15</v>
      </c>
      <c r="C33" s="17">
        <f>COUNT(M33,N36,S33)</f>
        <v>2</v>
      </c>
      <c r="D33" s="17">
        <f>IF(M33&gt;N33,1,0)+IF(N36&gt;M36,1,0)+IF(S33&gt;T33,1,0)</f>
        <v>2</v>
      </c>
      <c r="E33" s="17">
        <f>IF(M33&lt;N33,1,0)+IF(N36&lt;M36,1,0)+IF(S33&lt;T33,1,0)</f>
        <v>0</v>
      </c>
      <c r="F33" s="17">
        <f>VALUE(M33+N36+S33)</f>
        <v>5</v>
      </c>
      <c r="G33" s="17">
        <f>VALUE(N33+M36+T33)</f>
        <v>1</v>
      </c>
      <c r="H33" s="17">
        <f>AVERAGE(F33-G33)</f>
        <v>4</v>
      </c>
      <c r="I33" s="25"/>
      <c r="J33" s="74" t="str">
        <f>B33</f>
        <v>CT MONTUIRI</v>
      </c>
      <c r="K33" s="75" t="s">
        <v>6</v>
      </c>
      <c r="L33" s="76" t="str">
        <f>B36</f>
        <v>DESCANSA</v>
      </c>
      <c r="M33" s="110"/>
      <c r="N33" s="110"/>
      <c r="O33" s="77"/>
      <c r="P33" s="74" t="str">
        <f>B33</f>
        <v>CT MONTUIRI</v>
      </c>
      <c r="Q33" s="75" t="s">
        <v>6</v>
      </c>
      <c r="R33" s="74" t="str">
        <f>B34</f>
        <v>CT MANACOR</v>
      </c>
      <c r="S33" s="73">
        <v>2</v>
      </c>
      <c r="T33" s="73">
        <v>1</v>
      </c>
      <c r="U33" s="25"/>
    </row>
    <row r="34" spans="1:21" s="6" customFormat="1" ht="12.95" customHeight="1">
      <c r="A34" s="2">
        <v>2</v>
      </c>
      <c r="B34" s="70" t="s">
        <v>33</v>
      </c>
      <c r="C34" s="17">
        <f>COUNT(M34,N37,T33)</f>
        <v>2</v>
      </c>
      <c r="D34" s="17">
        <f>IF(M34&gt;N34,1,0)+IF(N37&gt;M37,1,0)+IF(T33&gt;S33,1,0)</f>
        <v>1</v>
      </c>
      <c r="E34" s="17">
        <f>IF(M34&lt;N34,1,0)+IF(N37&lt;M37,1,0)+IF(T33&lt;S33,1,0)</f>
        <v>1</v>
      </c>
      <c r="F34" s="17">
        <f>VALUE(M34+N37+T33)</f>
        <v>3</v>
      </c>
      <c r="G34" s="17">
        <f>VALUE(N34+M37+S33)</f>
        <v>3</v>
      </c>
      <c r="H34" s="17">
        <f>AVERAGE(F34-G34)</f>
        <v>0</v>
      </c>
      <c r="I34" s="25"/>
      <c r="J34" s="74" t="str">
        <f>B34</f>
        <v>CT MANACOR</v>
      </c>
      <c r="K34" s="75" t="s">
        <v>6</v>
      </c>
      <c r="L34" s="78" t="str">
        <f>B35</f>
        <v>VILAS TENNIS ACADEMY</v>
      </c>
      <c r="M34" s="73">
        <v>2</v>
      </c>
      <c r="N34" s="73">
        <v>1</v>
      </c>
      <c r="O34" s="77"/>
      <c r="P34" s="78" t="str">
        <f>B35</f>
        <v>VILAS TENNIS ACADEMY</v>
      </c>
      <c r="Q34" s="75"/>
      <c r="R34" s="79" t="str">
        <f>B36</f>
        <v>DESCANSA</v>
      </c>
      <c r="S34" s="110"/>
      <c r="T34" s="110"/>
      <c r="U34" s="25"/>
    </row>
    <row r="35" spans="1:21" s="6" customFormat="1" ht="12.95" customHeight="1">
      <c r="A35" s="2">
        <v>3</v>
      </c>
      <c r="B35" s="99" t="s">
        <v>28</v>
      </c>
      <c r="C35" s="17">
        <f>COUNT(N34,M36,S34)</f>
        <v>2</v>
      </c>
      <c r="D35" s="17">
        <f>IF(M36&gt;N36,1,0)+IF(N34&gt;M34,1,0)+IF(S34&gt;T34,1,0)</f>
        <v>0</v>
      </c>
      <c r="E35" s="17">
        <f>IF(M36&lt;N36,1,0)+IF(N34&lt;M34,1,0)+IF(S34&lt;T34,1,0)</f>
        <v>2</v>
      </c>
      <c r="F35" s="17">
        <f>VALUE(N34+M36+S34)</f>
        <v>1</v>
      </c>
      <c r="G35" s="17">
        <f>VALUE(M34+N36+T34)</f>
        <v>5</v>
      </c>
      <c r="H35" s="17">
        <f>AVERAGE(F35-G35)</f>
        <v>-4</v>
      </c>
      <c r="I35" s="25"/>
      <c r="J35" s="10" t="s">
        <v>77</v>
      </c>
      <c r="K35" s="13"/>
      <c r="L35" s="5"/>
      <c r="M35" s="44"/>
      <c r="N35" s="25"/>
      <c r="O35" s="25"/>
      <c r="P35" s="25"/>
      <c r="Q35" s="25"/>
      <c r="R35" s="25"/>
      <c r="S35" s="25"/>
      <c r="T35" s="25"/>
      <c r="U35" s="25"/>
    </row>
    <row r="36" spans="1:21" s="6" customFormat="1" ht="12.95" customHeight="1">
      <c r="A36" s="57"/>
      <c r="B36" s="85" t="s">
        <v>14</v>
      </c>
      <c r="C36" s="53"/>
      <c r="D36" s="53"/>
      <c r="E36" s="53"/>
      <c r="F36" s="53"/>
      <c r="G36" s="53"/>
      <c r="H36" s="53"/>
      <c r="J36" s="74" t="str">
        <f>B35</f>
        <v>VILAS TENNIS ACADEMY</v>
      </c>
      <c r="K36" s="75" t="s">
        <v>6</v>
      </c>
      <c r="L36" s="81" t="str">
        <f>B33</f>
        <v>CT MONTUIRI</v>
      </c>
      <c r="M36" s="73">
        <v>0</v>
      </c>
      <c r="N36" s="73">
        <v>3</v>
      </c>
      <c r="O36" s="25"/>
      <c r="P36" s="25"/>
      <c r="Q36" s="25"/>
      <c r="R36" s="25"/>
      <c r="S36" s="25"/>
      <c r="T36" s="25"/>
      <c r="U36" s="25"/>
    </row>
    <row r="37" spans="1:21" s="6" customFormat="1" ht="12.95" customHeight="1">
      <c r="A37" s="25"/>
      <c r="B37" s="25"/>
      <c r="C37" s="25"/>
      <c r="D37" s="25"/>
      <c r="E37" s="25"/>
      <c r="F37" s="25"/>
      <c r="G37" s="25"/>
      <c r="H37" s="25"/>
      <c r="I37" s="25"/>
      <c r="J37" s="82" t="str">
        <f>B36</f>
        <v>DESCANSA</v>
      </c>
      <c r="K37" s="75"/>
      <c r="L37" s="83" t="str">
        <f>B34</f>
        <v>CT MANACOR</v>
      </c>
      <c r="M37" s="110"/>
      <c r="N37" s="110"/>
      <c r="O37" s="25"/>
      <c r="P37" s="25"/>
      <c r="Q37" s="25"/>
      <c r="R37" s="25"/>
      <c r="S37" s="25"/>
      <c r="T37" s="25"/>
      <c r="U37" s="25"/>
    </row>
    <row r="38" spans="1:21" s="6" customFormat="1" ht="13.5" customHeight="1">
      <c r="A38" s="25"/>
      <c r="B38" s="25"/>
      <c r="C38" s="25"/>
      <c r="D38" s="25"/>
      <c r="E38" s="25"/>
      <c r="F38" s="25"/>
      <c r="G38" s="25"/>
      <c r="H38" s="25"/>
      <c r="I38" s="25"/>
      <c r="J38" s="59"/>
      <c r="K38" s="21"/>
      <c r="L38" s="21"/>
      <c r="M38" s="45"/>
      <c r="N38" s="45"/>
      <c r="O38" s="25"/>
      <c r="P38" s="25"/>
      <c r="Q38" s="25"/>
      <c r="R38" s="25"/>
      <c r="S38" s="25"/>
      <c r="T38" s="25"/>
      <c r="U38" s="25"/>
    </row>
    <row r="39" spans="1:21">
      <c r="A39" s="11"/>
      <c r="B39" s="11"/>
      <c r="C39" s="11"/>
      <c r="D39" s="11"/>
      <c r="E39" s="11"/>
      <c r="F39" s="11"/>
      <c r="G39" s="11"/>
      <c r="H39" s="11"/>
      <c r="I39" s="11"/>
      <c r="J39" s="11"/>
      <c r="K39" s="11"/>
      <c r="L39" s="118" t="s">
        <v>94</v>
      </c>
      <c r="M39" s="11"/>
      <c r="N39" s="11"/>
      <c r="O39" s="11"/>
      <c r="P39" s="11"/>
      <c r="Q39" s="11"/>
      <c r="R39" s="11"/>
      <c r="S39" s="11"/>
      <c r="T39" s="11"/>
      <c r="U39" s="11"/>
    </row>
    <row r="40" spans="1:21">
      <c r="A40" s="11"/>
      <c r="B40" s="11"/>
      <c r="C40" s="11"/>
      <c r="D40" s="11"/>
      <c r="E40" s="11"/>
      <c r="F40" s="11"/>
      <c r="G40" s="11"/>
      <c r="H40" s="11"/>
      <c r="I40" s="11"/>
      <c r="J40" s="11"/>
      <c r="L40" s="11"/>
      <c r="M40" s="11"/>
      <c r="N40" s="11"/>
      <c r="O40" s="11"/>
      <c r="P40" s="11"/>
      <c r="Q40" s="11"/>
      <c r="R40" s="11"/>
      <c r="S40" s="11"/>
      <c r="T40" s="11"/>
      <c r="U40" s="11"/>
    </row>
    <row r="41" spans="1:21">
      <c r="A41" s="11"/>
      <c r="B41" s="40" t="s">
        <v>19</v>
      </c>
      <c r="C41" s="51"/>
      <c r="D41" s="121" t="s">
        <v>98</v>
      </c>
      <c r="E41" s="11"/>
      <c r="F41" s="11"/>
      <c r="H41" s="11"/>
      <c r="I41" s="11"/>
      <c r="J41" s="11"/>
      <c r="K41" s="11"/>
      <c r="L41" s="11"/>
      <c r="M41" s="11"/>
      <c r="N41" s="11"/>
      <c r="O41" s="11"/>
      <c r="P41" s="11"/>
      <c r="Q41" s="11"/>
      <c r="R41" s="11"/>
      <c r="S41" s="11"/>
      <c r="T41" s="11"/>
      <c r="U41" s="11"/>
    </row>
    <row r="42" spans="1:21">
      <c r="A42" s="11"/>
      <c r="B42" s="11"/>
      <c r="C42" s="11"/>
      <c r="D42" s="11"/>
      <c r="E42" s="11"/>
      <c r="F42" s="11"/>
      <c r="G42" s="11"/>
      <c r="H42" s="11"/>
      <c r="I42" s="11"/>
      <c r="J42" s="11"/>
      <c r="K42" s="11"/>
      <c r="L42" s="11"/>
      <c r="M42" s="11"/>
      <c r="N42" s="11"/>
      <c r="O42" s="11"/>
      <c r="P42" s="11"/>
      <c r="Q42" s="11"/>
      <c r="R42" s="11"/>
      <c r="S42" s="11"/>
      <c r="T42" s="11"/>
      <c r="U42" s="11"/>
    </row>
    <row r="43" spans="1:21">
      <c r="A43" s="11"/>
      <c r="B43" s="117" t="s">
        <v>10</v>
      </c>
      <c r="C43" s="11"/>
      <c r="D43" s="11"/>
      <c r="E43" s="11"/>
      <c r="F43" s="11"/>
      <c r="G43" s="11"/>
      <c r="H43" s="11"/>
      <c r="I43" s="11"/>
      <c r="J43" s="11"/>
      <c r="K43" s="11"/>
      <c r="L43" s="11"/>
      <c r="M43" s="11"/>
      <c r="N43" s="11"/>
      <c r="O43" s="11"/>
      <c r="P43" s="11"/>
      <c r="Q43" s="11"/>
      <c r="R43" s="11"/>
      <c r="S43" s="11"/>
      <c r="T43" s="11"/>
      <c r="U43" s="11"/>
    </row>
    <row r="44" spans="1:21">
      <c r="A44" s="11"/>
      <c r="B44" s="49"/>
      <c r="C44" s="11"/>
      <c r="D44" s="11"/>
      <c r="E44" s="11"/>
      <c r="F44" s="11"/>
      <c r="G44" s="11"/>
      <c r="H44" s="11"/>
      <c r="I44" s="11"/>
      <c r="J44" s="11"/>
      <c r="K44" s="11"/>
      <c r="L44" s="11"/>
      <c r="M44" s="11"/>
      <c r="N44" s="11"/>
      <c r="O44" s="11"/>
      <c r="P44" s="11"/>
      <c r="Q44" s="11"/>
      <c r="R44" s="11"/>
      <c r="S44" s="11"/>
      <c r="T44" s="11"/>
      <c r="U44" s="11"/>
    </row>
    <row r="45" spans="1:21">
      <c r="A45" s="11"/>
      <c r="B45" s="115" t="s">
        <v>15</v>
      </c>
      <c r="C45" s="130"/>
      <c r="D45" s="131"/>
      <c r="E45" s="131"/>
      <c r="F45" s="131"/>
      <c r="G45" s="131"/>
      <c r="H45" s="50"/>
      <c r="I45" s="11"/>
      <c r="J45" s="11"/>
      <c r="K45" s="11"/>
      <c r="L45" s="11"/>
      <c r="M45" s="11"/>
      <c r="N45" s="11"/>
      <c r="O45" s="11"/>
      <c r="P45" s="11"/>
      <c r="Q45" s="11"/>
      <c r="R45" s="11"/>
      <c r="S45" s="11"/>
      <c r="T45" s="11"/>
      <c r="U45" s="11"/>
    </row>
    <row r="46" spans="1:21">
      <c r="A46" s="11"/>
      <c r="B46" s="84"/>
      <c r="C46" s="50"/>
      <c r="D46" s="50"/>
      <c r="E46" s="50"/>
      <c r="F46" s="50"/>
      <c r="G46" s="50"/>
      <c r="H46" s="50"/>
      <c r="I46" s="11"/>
      <c r="J46" s="11"/>
      <c r="K46" s="11"/>
      <c r="L46" s="11"/>
      <c r="M46" s="11"/>
      <c r="N46" s="11"/>
      <c r="O46" s="11"/>
      <c r="P46" s="11"/>
      <c r="Q46" s="11"/>
      <c r="R46" s="11"/>
      <c r="S46" s="11"/>
      <c r="T46" s="11"/>
      <c r="U46" s="11"/>
    </row>
    <row r="47" spans="1:21">
      <c r="A47" s="11"/>
      <c r="B47" s="11"/>
      <c r="C47" s="11"/>
      <c r="D47" s="11"/>
      <c r="E47" s="11"/>
      <c r="F47" s="11"/>
      <c r="G47" s="11"/>
      <c r="H47" s="11"/>
      <c r="I47" s="11"/>
      <c r="J47" s="11"/>
      <c r="K47" s="11"/>
      <c r="L47" s="11"/>
      <c r="M47" s="11"/>
      <c r="N47" s="11"/>
      <c r="O47" s="11"/>
      <c r="P47" s="11"/>
      <c r="Q47" s="11"/>
      <c r="R47" s="11"/>
      <c r="S47" s="11"/>
      <c r="T47" s="11"/>
      <c r="U47" s="11"/>
    </row>
    <row r="48" spans="1:21" ht="15" customHeight="1">
      <c r="A48" s="11"/>
      <c r="B48" s="132" t="s">
        <v>21</v>
      </c>
      <c r="C48" s="132"/>
      <c r="D48" s="132"/>
      <c r="E48" s="132"/>
      <c r="F48" s="132"/>
      <c r="G48" s="132"/>
      <c r="H48" s="132"/>
      <c r="I48" s="132"/>
      <c r="J48" s="132"/>
      <c r="K48" s="132"/>
      <c r="L48" s="132"/>
      <c r="M48" s="11"/>
      <c r="N48" s="11"/>
      <c r="O48" s="11"/>
      <c r="P48" s="11"/>
      <c r="Q48" s="11"/>
      <c r="R48" s="11"/>
      <c r="S48" s="11"/>
      <c r="T48" s="11"/>
      <c r="U48" s="11"/>
    </row>
    <row r="49" spans="1:21" ht="36" customHeight="1">
      <c r="A49" s="11"/>
      <c r="B49" s="132"/>
      <c r="C49" s="132"/>
      <c r="D49" s="132"/>
      <c r="E49" s="132"/>
      <c r="F49" s="132"/>
      <c r="G49" s="132"/>
      <c r="H49" s="132"/>
      <c r="I49" s="132"/>
      <c r="J49" s="132"/>
      <c r="K49" s="132"/>
      <c r="L49" s="132"/>
      <c r="M49" s="11"/>
      <c r="N49" s="11"/>
      <c r="O49" s="11"/>
      <c r="P49" s="11"/>
      <c r="Q49" s="11"/>
      <c r="R49" s="11"/>
      <c r="S49" s="11"/>
      <c r="T49" s="11"/>
      <c r="U49" s="11"/>
    </row>
    <row r="50" spans="1:21">
      <c r="A50" s="11"/>
      <c r="B50" s="11"/>
      <c r="C50" s="11"/>
      <c r="D50" s="11"/>
      <c r="E50" s="11"/>
      <c r="F50" s="11"/>
      <c r="G50" s="11"/>
      <c r="H50" s="11"/>
      <c r="I50" s="11"/>
      <c r="J50" s="11"/>
      <c r="K50" s="11"/>
      <c r="L50" s="11"/>
      <c r="M50" s="11"/>
      <c r="N50" s="11"/>
      <c r="O50" s="11"/>
      <c r="P50" s="11"/>
      <c r="Q50" s="11"/>
      <c r="R50" s="11"/>
      <c r="S50" s="11"/>
      <c r="T50" s="11"/>
      <c r="U50" s="11"/>
    </row>
  </sheetData>
  <mergeCells count="2">
    <mergeCell ref="C45:G45"/>
    <mergeCell ref="B48:L49"/>
  </mergeCells>
  <pageMargins left="0.51181102362204722" right="0.51181102362204722" top="0.55118110236220474" bottom="0.55118110236220474" header="0.31496062992125984" footer="0.31496062992125984"/>
  <pageSetup paperSize="9" scale="72" orientation="landscape" r:id="rId1"/>
  <drawing r:id="rId2"/>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U32"/>
  <sheetViews>
    <sheetView zoomScale="110" zoomScaleNormal="110" workbookViewId="0">
      <selection activeCell="B7" sqref="B7"/>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18.42578125" customWidth="1"/>
    <col min="11" max="11" width="3" customWidth="1"/>
    <col min="12" max="12" width="18.28515625" customWidth="1"/>
    <col min="13" max="13" width="3.5703125" customWidth="1"/>
    <col min="14" max="14" width="3.7109375" customWidth="1"/>
    <col min="15" max="15" width="2.85546875" customWidth="1"/>
    <col min="16" max="16" width="18.42578125" customWidth="1"/>
    <col min="17" max="17" width="2.7109375" customWidth="1"/>
    <col min="18" max="18" width="17.570312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18</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87" t="s">
        <v>58</v>
      </c>
      <c r="C5" s="11"/>
      <c r="D5" s="11"/>
      <c r="E5" s="11"/>
      <c r="F5" s="11"/>
      <c r="G5" s="11"/>
      <c r="H5" s="11"/>
      <c r="I5" s="11"/>
      <c r="J5" s="11"/>
      <c r="K5" s="11"/>
      <c r="L5" s="11"/>
      <c r="M5" s="11"/>
      <c r="N5" s="11"/>
      <c r="O5" s="11"/>
      <c r="P5" s="11"/>
      <c r="Q5" s="11"/>
      <c r="R5" s="11"/>
      <c r="S5" s="11"/>
      <c r="T5" s="11"/>
      <c r="U5" s="11"/>
    </row>
    <row r="6" spans="1:21" s="48" customFormat="1" ht="14.1" customHeight="1">
      <c r="B6" s="129" t="s">
        <v>97</v>
      </c>
      <c r="C6" s="64"/>
      <c r="D6" s="64"/>
      <c r="E6" s="64"/>
      <c r="F6" s="64"/>
      <c r="G6" s="64"/>
      <c r="H6" s="64"/>
      <c r="I6" s="64"/>
      <c r="J6" s="64"/>
      <c r="K6" s="64"/>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5" t="s">
        <v>72</v>
      </c>
      <c r="C8" s="43"/>
      <c r="D8" s="43"/>
      <c r="E8" s="43"/>
      <c r="F8" s="43"/>
      <c r="G8" s="43"/>
      <c r="H8" s="43"/>
      <c r="I8" s="43"/>
      <c r="J8" s="43"/>
      <c r="K8" s="43"/>
      <c r="L8" s="42"/>
      <c r="M8" s="25"/>
      <c r="N8" s="25"/>
      <c r="O8" s="25"/>
      <c r="P8" s="25"/>
      <c r="Q8" s="25"/>
      <c r="R8" s="25"/>
      <c r="S8" s="25"/>
      <c r="T8" s="25"/>
      <c r="U8" s="25"/>
    </row>
    <row r="9" spans="1:21" s="6" customFormat="1" ht="10.5" customHeight="1">
      <c r="A9" s="25"/>
      <c r="B9" s="65" t="s">
        <v>32</v>
      </c>
      <c r="C9" s="43"/>
      <c r="D9" s="43"/>
      <c r="E9" s="43"/>
      <c r="F9" s="43"/>
      <c r="G9" s="43"/>
      <c r="H9" s="43"/>
      <c r="I9" s="43"/>
      <c r="J9" s="43"/>
      <c r="K9" s="43"/>
      <c r="L9" s="42"/>
      <c r="M9" s="25"/>
      <c r="N9" s="25"/>
      <c r="O9" s="25"/>
      <c r="P9" s="25"/>
      <c r="Q9" s="25"/>
      <c r="R9" s="25"/>
      <c r="S9" s="25"/>
      <c r="T9" s="25"/>
      <c r="U9" s="25"/>
    </row>
    <row r="10" spans="1:21" s="6" customFormat="1" ht="14.1" customHeight="1">
      <c r="A10" s="25"/>
      <c r="B10" s="65" t="s">
        <v>31</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71" t="s">
        <v>7</v>
      </c>
      <c r="C13" s="54" t="s">
        <v>2</v>
      </c>
      <c r="D13" s="36" t="s">
        <v>0</v>
      </c>
      <c r="E13" s="37" t="s">
        <v>1</v>
      </c>
      <c r="F13" s="37" t="s">
        <v>3</v>
      </c>
      <c r="G13" s="38" t="s">
        <v>4</v>
      </c>
      <c r="H13" s="55" t="s">
        <v>5</v>
      </c>
      <c r="J13" s="10" t="s">
        <v>79</v>
      </c>
      <c r="K13" s="13"/>
      <c r="L13" s="5"/>
      <c r="M13" s="44"/>
      <c r="N13" s="25"/>
      <c r="O13" s="25"/>
      <c r="P13" s="10" t="s">
        <v>78</v>
      </c>
      <c r="Q13" s="13"/>
      <c r="R13" s="5"/>
      <c r="S13" s="44"/>
      <c r="T13" s="25"/>
      <c r="U13" s="25"/>
    </row>
    <row r="14" spans="1:21" s="6" customFormat="1" ht="15" customHeight="1">
      <c r="A14" s="1">
        <v>1</v>
      </c>
      <c r="B14" s="111" t="s">
        <v>68</v>
      </c>
      <c r="C14" s="14">
        <f>COUNT(M14,N17,S14)</f>
        <v>2</v>
      </c>
      <c r="D14" s="14">
        <f>IF(M14&gt;N14,1,0)+IF(N17&gt;M17,1,0)+IF(S14&gt;T14,1,0)</f>
        <v>2</v>
      </c>
      <c r="E14" s="14">
        <f>IF(M14&lt;N14,1,0)+IF(N17&lt;M17,1,0)+IF(S14&lt;T14,1,0)</f>
        <v>0</v>
      </c>
      <c r="F14" s="14">
        <f>VALUE(M14+N17+S14)</f>
        <v>5</v>
      </c>
      <c r="G14" s="14">
        <f>VALUE(N14+M17+T14)</f>
        <v>1</v>
      </c>
      <c r="H14" s="104">
        <f>AVERAGE(F14-G14)</f>
        <v>4</v>
      </c>
      <c r="I14" s="58"/>
      <c r="J14" s="74" t="str">
        <f>B14</f>
        <v>FUTURSPORT BALEAR</v>
      </c>
      <c r="K14" s="75"/>
      <c r="L14" s="76" t="str">
        <f>B17</f>
        <v>DESCANSA</v>
      </c>
      <c r="M14" s="110"/>
      <c r="N14" s="110"/>
      <c r="O14" s="77"/>
      <c r="P14" s="74" t="str">
        <f>B14</f>
        <v>FUTURSPORT BALEAR</v>
      </c>
      <c r="Q14" s="75" t="s">
        <v>6</v>
      </c>
      <c r="R14" s="74" t="str">
        <f>B15</f>
        <v>SANTA MARIA TC</v>
      </c>
      <c r="S14" s="73">
        <v>3</v>
      </c>
      <c r="T14" s="73">
        <v>0</v>
      </c>
      <c r="U14" s="25"/>
    </row>
    <row r="15" spans="1:21" s="6" customFormat="1" ht="15" customHeight="1">
      <c r="A15" s="2">
        <v>2</v>
      </c>
      <c r="B15" s="112" t="s">
        <v>69</v>
      </c>
      <c r="C15" s="17">
        <f>COUNT(M15,N18,T14)</f>
        <v>2</v>
      </c>
      <c r="D15" s="17">
        <f>IF(M15&gt;N15,1,0)+IF(N18&gt;M18,1,0)+IF(T14&gt;S14,1,0)</f>
        <v>1</v>
      </c>
      <c r="E15" s="17">
        <f>IF(M15&lt;N15,1,0)+IF(N18&lt;M18,1,0)+IF(T14&lt;S14,1,0)</f>
        <v>1</v>
      </c>
      <c r="F15" s="17">
        <f>VALUE(M15+N18+T14)</f>
        <v>2</v>
      </c>
      <c r="G15" s="17">
        <f>VALUE(N15+M18+S14)</f>
        <v>4</v>
      </c>
      <c r="H15" s="18">
        <f>AVERAGE(F15-G15)</f>
        <v>-2</v>
      </c>
      <c r="I15" s="58"/>
      <c r="J15" s="74" t="str">
        <f>B15</f>
        <v>SANTA MARIA TC</v>
      </c>
      <c r="K15" s="75" t="s">
        <v>6</v>
      </c>
      <c r="L15" s="78" t="str">
        <f>B16</f>
        <v>MATCH POINT</v>
      </c>
      <c r="M15" s="73">
        <v>2</v>
      </c>
      <c r="N15" s="73">
        <v>1</v>
      </c>
      <c r="O15" s="77"/>
      <c r="P15" s="78" t="str">
        <f>B16</f>
        <v>MATCH POINT</v>
      </c>
      <c r="Q15" s="75"/>
      <c r="R15" s="79" t="str">
        <f>B17</f>
        <v>DESCANSA</v>
      </c>
      <c r="S15" s="110"/>
      <c r="T15" s="110"/>
      <c r="U15" s="25"/>
    </row>
    <row r="16" spans="1:21" s="6" customFormat="1" ht="15" customHeight="1" thickBot="1">
      <c r="A16" s="3">
        <v>3</v>
      </c>
      <c r="B16" s="88" t="s">
        <v>17</v>
      </c>
      <c r="C16" s="19">
        <f>COUNT(N15,M17,S15)</f>
        <v>2</v>
      </c>
      <c r="D16" s="19">
        <f>IF(M17&gt;N17,1,0)+IF(N15&gt;M15,1,0)+IF(S15&gt;T15,1,0)</f>
        <v>0</v>
      </c>
      <c r="E16" s="19">
        <f>IF(M17&lt;N17,1,0)+IF(N15&lt;M15,1,0)+IF(S15&lt;T15,1,0)</f>
        <v>2</v>
      </c>
      <c r="F16" s="19">
        <f>VALUE(N15+M17+S15)</f>
        <v>2</v>
      </c>
      <c r="G16" s="19">
        <f>VALUE(M15+N17+T15)</f>
        <v>4</v>
      </c>
      <c r="H16" s="20">
        <f>AVERAGE(F16-G16)</f>
        <v>-2</v>
      </c>
      <c r="I16" s="25"/>
      <c r="J16" s="10" t="s">
        <v>81</v>
      </c>
      <c r="K16" s="13"/>
      <c r="L16" s="5"/>
      <c r="M16" s="44"/>
      <c r="N16" s="25"/>
      <c r="O16" s="25"/>
      <c r="P16" s="25"/>
      <c r="Q16" s="25"/>
      <c r="R16" s="25"/>
      <c r="S16" s="25"/>
      <c r="T16" s="25"/>
      <c r="U16" s="25"/>
    </row>
    <row r="17" spans="1:21" s="100" customFormat="1" ht="15" customHeight="1">
      <c r="A17" s="57"/>
      <c r="B17" s="103" t="s">
        <v>14</v>
      </c>
      <c r="C17" s="53"/>
      <c r="D17" s="53"/>
      <c r="E17" s="53"/>
      <c r="F17" s="53"/>
      <c r="G17" s="53"/>
      <c r="H17" s="53"/>
      <c r="I17" s="6"/>
      <c r="J17" s="74" t="str">
        <f>B16</f>
        <v>MATCH POINT</v>
      </c>
      <c r="K17" s="75" t="s">
        <v>6</v>
      </c>
      <c r="L17" s="81" t="str">
        <f>B14</f>
        <v>FUTURSPORT BALEAR</v>
      </c>
      <c r="M17" s="73">
        <v>1</v>
      </c>
      <c r="N17" s="73">
        <v>2</v>
      </c>
      <c r="O17" s="25"/>
      <c r="P17" s="25"/>
      <c r="Q17" s="25"/>
      <c r="R17" s="25"/>
      <c r="S17" s="25"/>
      <c r="T17" s="25"/>
    </row>
    <row r="18" spans="1:21" s="100" customFormat="1" ht="15" customHeight="1">
      <c r="A18" s="25"/>
      <c r="B18" s="25"/>
      <c r="C18" s="25"/>
      <c r="D18" s="25"/>
      <c r="E18" s="25"/>
      <c r="F18" s="25"/>
      <c r="G18" s="25"/>
      <c r="H18" s="25"/>
      <c r="I18" s="25"/>
      <c r="J18" s="82" t="str">
        <f>B17</f>
        <v>DESCANSA</v>
      </c>
      <c r="K18" s="75"/>
      <c r="L18" s="83" t="str">
        <f>B15</f>
        <v>SANTA MARIA TC</v>
      </c>
      <c r="M18" s="110"/>
      <c r="N18" s="110"/>
      <c r="O18" s="25"/>
      <c r="P18" s="25"/>
      <c r="Q18" s="25"/>
      <c r="R18" s="25"/>
      <c r="S18" s="25"/>
      <c r="T18" s="25"/>
    </row>
    <row r="19" spans="1:21" s="100" customFormat="1" ht="15" customHeight="1">
      <c r="J19" s="101"/>
      <c r="K19" s="101"/>
      <c r="L19" s="101"/>
      <c r="M19" s="102"/>
      <c r="N19" s="102"/>
    </row>
    <row r="20" spans="1:21" ht="15" customHeight="1">
      <c r="A20" s="25"/>
      <c r="B20" s="25"/>
      <c r="C20" s="25"/>
      <c r="D20" s="25"/>
      <c r="E20" s="25"/>
      <c r="F20" s="25"/>
      <c r="G20" s="25"/>
      <c r="H20" s="25"/>
      <c r="I20" s="25"/>
      <c r="J20" s="25"/>
      <c r="K20" s="25"/>
      <c r="L20" s="118"/>
      <c r="M20" s="25"/>
      <c r="N20" s="25"/>
      <c r="O20" s="25"/>
      <c r="P20" s="25"/>
      <c r="Q20" s="25"/>
      <c r="R20" s="25"/>
      <c r="S20" s="25"/>
      <c r="T20" s="25"/>
      <c r="U20" s="11"/>
    </row>
    <row r="21" spans="1:21" ht="1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c r="A22" s="11"/>
      <c r="B22" s="11"/>
      <c r="C22" s="11"/>
      <c r="D22" s="11"/>
      <c r="E22" s="11"/>
      <c r="F22" s="11"/>
      <c r="G22" s="11"/>
      <c r="H22" s="11"/>
      <c r="I22" s="11"/>
      <c r="J22" s="11"/>
      <c r="K22" s="11"/>
      <c r="L22" s="11"/>
      <c r="M22" s="11"/>
      <c r="N22" s="11"/>
      <c r="O22" s="11"/>
      <c r="P22" s="11"/>
      <c r="Q22" s="11"/>
      <c r="R22" s="11"/>
      <c r="S22" s="11"/>
      <c r="T22" s="11"/>
      <c r="U22" s="11"/>
    </row>
    <row r="23" spans="1:21" ht="12.95" customHeight="1"/>
    <row r="24" spans="1:21" ht="12.95" customHeight="1"/>
    <row r="25" spans="1:21" ht="12.95" customHeight="1"/>
    <row r="26" spans="1:21" ht="12.95" customHeight="1"/>
    <row r="27" spans="1:21" ht="12.95" customHeight="1"/>
    <row r="28" spans="1:21" ht="12.95" customHeight="1"/>
    <row r="29" spans="1:21" ht="12.95" customHeight="1"/>
    <row r="30" spans="1:21" ht="15.95" customHeight="1"/>
    <row r="31" spans="1:21" ht="15.95" customHeight="1"/>
    <row r="32" spans="1:21" ht="15.95" customHeight="1"/>
  </sheetData>
  <pageMargins left="0.7" right="0.7" top="0.75" bottom="0.75" header="0.3" footer="0.3"/>
  <pageSetup paperSize="9" scale="80" orientation="landscape" horizontalDpi="4294967293"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zoomScaleNormal="100" workbookViewId="0">
      <selection activeCell="D28" sqref="D28"/>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40</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87" t="s">
        <v>30</v>
      </c>
      <c r="C5" s="11"/>
      <c r="D5" s="11"/>
      <c r="E5" s="11"/>
      <c r="F5" s="11"/>
      <c r="G5" s="11"/>
      <c r="H5" s="11"/>
      <c r="I5" s="11"/>
      <c r="J5" s="11"/>
      <c r="K5" s="11"/>
      <c r="L5" s="11"/>
      <c r="M5" s="11"/>
      <c r="N5" s="11"/>
      <c r="O5" s="11"/>
      <c r="P5" s="11"/>
      <c r="Q5" s="11"/>
      <c r="R5" s="11"/>
      <c r="S5" s="11"/>
      <c r="T5" s="11"/>
      <c r="U5" s="11"/>
    </row>
    <row r="6" spans="1:21" s="48" customFormat="1" ht="14.1" customHeight="1">
      <c r="B6" s="135" t="s">
        <v>96</v>
      </c>
      <c r="C6" s="135"/>
      <c r="D6" s="135"/>
      <c r="E6" s="135"/>
      <c r="F6" s="135"/>
      <c r="G6" s="135"/>
      <c r="H6" s="135"/>
      <c r="I6" s="135"/>
      <c r="J6" s="135"/>
      <c r="K6" s="63"/>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5" t="s">
        <v>72</v>
      </c>
      <c r="C8" s="43"/>
      <c r="D8" s="43"/>
      <c r="E8" s="43"/>
      <c r="F8" s="43"/>
      <c r="G8" s="43"/>
      <c r="H8" s="43"/>
      <c r="I8" s="43"/>
      <c r="J8" s="43"/>
      <c r="K8" s="43"/>
      <c r="L8" s="42"/>
      <c r="M8" s="25"/>
      <c r="N8" s="25"/>
      <c r="O8" s="25"/>
      <c r="P8" s="25"/>
      <c r="Q8" s="25"/>
      <c r="R8" s="25"/>
      <c r="S8" s="25"/>
      <c r="T8" s="25"/>
      <c r="U8" s="25"/>
    </row>
    <row r="9" spans="1:21" s="6" customFormat="1" ht="14.1" customHeight="1">
      <c r="A9" s="25"/>
      <c r="B9" s="65" t="s">
        <v>32</v>
      </c>
      <c r="C9" s="43"/>
      <c r="D9" s="43"/>
      <c r="E9" s="43"/>
      <c r="F9" s="43"/>
      <c r="G9" s="43"/>
      <c r="H9" s="43"/>
      <c r="I9" s="43"/>
      <c r="J9" s="43"/>
      <c r="K9" s="43"/>
      <c r="L9" s="42"/>
      <c r="M9" s="25"/>
      <c r="N9" s="25"/>
      <c r="O9" s="25"/>
      <c r="P9" s="25"/>
      <c r="Q9" s="25"/>
      <c r="R9" s="25"/>
      <c r="S9" s="25"/>
      <c r="T9" s="25"/>
      <c r="U9" s="25"/>
    </row>
    <row r="10" spans="1:21" s="6" customFormat="1" ht="14.1" customHeight="1">
      <c r="A10" s="25"/>
      <c r="B10" s="65" t="s">
        <v>31</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79</v>
      </c>
      <c r="K13" s="13"/>
      <c r="L13" s="5"/>
      <c r="M13" s="44"/>
      <c r="N13" s="25"/>
      <c r="O13" s="25"/>
      <c r="P13" s="10" t="s">
        <v>88</v>
      </c>
      <c r="Q13" s="13"/>
      <c r="R13" s="5"/>
      <c r="S13" s="44"/>
      <c r="T13" s="25"/>
      <c r="U13" s="25"/>
    </row>
    <row r="14" spans="1:21" s="6" customFormat="1" ht="12.95" customHeight="1">
      <c r="A14" s="1">
        <v>1</v>
      </c>
      <c r="B14" s="111" t="s">
        <v>11</v>
      </c>
      <c r="C14" s="14">
        <f>COUNT(M14,N17,S14)</f>
        <v>3</v>
      </c>
      <c r="D14" s="15">
        <f>IF(M14&gt;N14,1,0)+IF(N17&gt;M17,1,0)+IF(S14&gt;T14,1,0)</f>
        <v>3</v>
      </c>
      <c r="E14" s="15">
        <f>IF(M14&lt;N14,1,0)+IF(N17&lt;M17,1,0)+IF(S14&lt;T14,1,0)</f>
        <v>0</v>
      </c>
      <c r="F14" s="15">
        <f>VALUE(M14+N17+S14)</f>
        <v>14</v>
      </c>
      <c r="G14" s="15">
        <f>VALUE(N14+M17+T14)</f>
        <v>1</v>
      </c>
      <c r="H14" s="16">
        <f>AVERAGE(F14-G14)</f>
        <v>13</v>
      </c>
      <c r="I14" s="58"/>
      <c r="J14" s="74" t="str">
        <f>B14</f>
        <v>GLOBAL TC</v>
      </c>
      <c r="K14" s="75" t="s">
        <v>6</v>
      </c>
      <c r="L14" s="78" t="str">
        <f>B17</f>
        <v>CT MURO</v>
      </c>
      <c r="M14" s="73">
        <v>5</v>
      </c>
      <c r="N14" s="73">
        <v>0</v>
      </c>
      <c r="O14" s="77"/>
      <c r="P14" s="74" t="str">
        <f>B14</f>
        <v>GLOBAL TC</v>
      </c>
      <c r="Q14" s="75" t="s">
        <v>6</v>
      </c>
      <c r="R14" s="74" t="str">
        <f>B15</f>
        <v>MALLORCA TC TEULERA</v>
      </c>
      <c r="S14" s="73">
        <v>4</v>
      </c>
      <c r="T14" s="73">
        <v>1</v>
      </c>
      <c r="U14" s="25"/>
    </row>
    <row r="15" spans="1:21" s="6" customFormat="1" ht="12.95" customHeight="1">
      <c r="A15" s="2">
        <v>2</v>
      </c>
      <c r="B15" s="70" t="s">
        <v>16</v>
      </c>
      <c r="C15" s="17">
        <f>COUNT(M15,N18,T14)</f>
        <v>3</v>
      </c>
      <c r="D15" s="17">
        <f>IF(M15&gt;N15,1,0)+IF(N18&gt;M18,1,0)+IF(T14&gt;S14,1,0)</f>
        <v>1</v>
      </c>
      <c r="E15" s="17">
        <f>IF(M15&lt;N15,1,0)+IF(N18&lt;M18,1,0)+IF(T14&lt;S14,1,0)</f>
        <v>2</v>
      </c>
      <c r="F15" s="17">
        <f>VALUE(M15+N18+T14)</f>
        <v>8</v>
      </c>
      <c r="G15" s="17">
        <f>VALUE(N15+M18+S14)</f>
        <v>7</v>
      </c>
      <c r="H15" s="18">
        <f>AVERAGE(F15-G15)</f>
        <v>1</v>
      </c>
      <c r="I15" s="58"/>
      <c r="J15" s="74" t="str">
        <f>B15</f>
        <v>MALLORCA TC TEULERA</v>
      </c>
      <c r="K15" s="75" t="s">
        <v>6</v>
      </c>
      <c r="L15" s="78" t="str">
        <f>B16</f>
        <v>CT LA SALLE</v>
      </c>
      <c r="M15" s="73">
        <v>5</v>
      </c>
      <c r="N15" s="73">
        <v>0</v>
      </c>
      <c r="O15" s="77"/>
      <c r="P15" s="78" t="str">
        <f>B16</f>
        <v>CT LA SALLE</v>
      </c>
      <c r="Q15" s="75" t="s">
        <v>6</v>
      </c>
      <c r="R15" s="74" t="str">
        <f>B17</f>
        <v>CT MURO</v>
      </c>
      <c r="S15" s="73">
        <v>1</v>
      </c>
      <c r="T15" s="73">
        <v>4</v>
      </c>
      <c r="U15" s="25"/>
    </row>
    <row r="16" spans="1:21" s="6" customFormat="1" ht="12.95" customHeight="1">
      <c r="A16" s="2">
        <v>3</v>
      </c>
      <c r="B16" s="70" t="s">
        <v>12</v>
      </c>
      <c r="C16" s="17">
        <f>COUNT(N15,M17,S15)</f>
        <v>3</v>
      </c>
      <c r="D16" s="23">
        <f>IF(M17&gt;N17,1,0)+IF(N15&gt;M15,1,0)+IF(S15&gt;T15,1,0)</f>
        <v>0</v>
      </c>
      <c r="E16" s="23">
        <f>IF(M17&lt;N17,1,0)+IF(N15&lt;M15,1,0)+IF(S15&lt;T15,1,0)</f>
        <v>3</v>
      </c>
      <c r="F16" s="23">
        <f>VALUE(N15+M17+S15)</f>
        <v>1</v>
      </c>
      <c r="G16" s="23">
        <f>VALUE(M15+N17+T15)</f>
        <v>14</v>
      </c>
      <c r="H16" s="24">
        <f>AVERAGE(F16-G16)</f>
        <v>-13</v>
      </c>
      <c r="I16" s="25"/>
      <c r="J16" s="10" t="s">
        <v>87</v>
      </c>
      <c r="K16" s="13"/>
      <c r="L16" s="5"/>
      <c r="M16" s="44"/>
      <c r="N16" s="25"/>
      <c r="O16" s="25"/>
      <c r="P16" s="25"/>
      <c r="Q16" s="25"/>
      <c r="R16" s="25"/>
      <c r="S16" s="25"/>
      <c r="T16" s="25"/>
      <c r="U16" s="25"/>
    </row>
    <row r="17" spans="1:21" s="6" customFormat="1" ht="12.95" customHeight="1" thickBot="1">
      <c r="A17" s="3">
        <v>4</v>
      </c>
      <c r="B17" s="88" t="s">
        <v>41</v>
      </c>
      <c r="C17" s="19">
        <f>COUNT(N14,M18,T15)</f>
        <v>3</v>
      </c>
      <c r="D17" s="19">
        <f>IF(N14&gt;M14,1,0)+IF(M18&gt;N18,1,0)+IF(T15&gt;S15,1,0)</f>
        <v>2</v>
      </c>
      <c r="E17" s="19">
        <f>IF(N14&lt;M14,1,0)+IF(M18&lt;N18,1,0)+IF(T15&lt;S15,1,0)</f>
        <v>1</v>
      </c>
      <c r="F17" s="19">
        <f>VALUE(N14+M18+T15)</f>
        <v>7</v>
      </c>
      <c r="G17" s="19">
        <f>VALUE(M14+N18+S15)</f>
        <v>8</v>
      </c>
      <c r="H17" s="20">
        <f>AVERAGE(F17-G17)</f>
        <v>-1</v>
      </c>
      <c r="I17" s="25"/>
      <c r="J17" s="74" t="str">
        <f>B16</f>
        <v>CT LA SALLE</v>
      </c>
      <c r="K17" s="75" t="s">
        <v>6</v>
      </c>
      <c r="L17" s="81" t="str">
        <f>B14</f>
        <v>GLOBAL TC</v>
      </c>
      <c r="M17" s="73">
        <v>0</v>
      </c>
      <c r="N17" s="73">
        <v>5</v>
      </c>
      <c r="O17" s="25"/>
      <c r="P17" s="25"/>
      <c r="Q17" s="25"/>
      <c r="R17" s="25"/>
      <c r="S17" s="25"/>
      <c r="T17" s="25"/>
      <c r="U17" s="25"/>
    </row>
    <row r="18" spans="1:21" s="6" customFormat="1" ht="12.95" customHeight="1">
      <c r="A18" s="25"/>
      <c r="B18" s="25"/>
      <c r="C18" s="25"/>
      <c r="D18" s="25"/>
      <c r="E18" s="25"/>
      <c r="F18" s="25"/>
      <c r="G18" s="25"/>
      <c r="H18" s="25"/>
      <c r="I18" s="25"/>
      <c r="J18" s="89" t="str">
        <f>B17</f>
        <v>CT MURO</v>
      </c>
      <c r="K18" s="75" t="s">
        <v>6</v>
      </c>
      <c r="L18" s="83" t="str">
        <f>B15</f>
        <v>MALLORCA TC TEULERA</v>
      </c>
      <c r="M18" s="80">
        <v>3</v>
      </c>
      <c r="N18" s="80">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79</v>
      </c>
      <c r="K20" s="13"/>
      <c r="L20" s="5"/>
      <c r="M20" s="44"/>
      <c r="N20" s="25"/>
      <c r="O20" s="25"/>
      <c r="P20" s="10" t="s">
        <v>88</v>
      </c>
      <c r="Q20" s="13"/>
      <c r="R20" s="5"/>
      <c r="S20" s="44"/>
      <c r="T20" s="25"/>
      <c r="U20" s="25"/>
    </row>
    <row r="21" spans="1:21" s="6" customFormat="1" ht="12.95" customHeight="1">
      <c r="A21" s="1">
        <v>1</v>
      </c>
      <c r="B21" s="69" t="s">
        <v>10</v>
      </c>
      <c r="C21" s="14">
        <f>COUNT(M21,N24,S21)</f>
        <v>3</v>
      </c>
      <c r="D21" s="15">
        <f>IF(M21&gt;N21,1,0)+IF(N24&gt;M24,1,0)+IF(S21&gt;T21,1,0)</f>
        <v>2</v>
      </c>
      <c r="E21" s="15">
        <f>IF(M21&lt;N21,1,0)+IF(N24&lt;M24,1,0)+IF(S21&lt;T21,1,0)</f>
        <v>1</v>
      </c>
      <c r="F21" s="15">
        <f>VALUE(M21+N24+S21)</f>
        <v>8</v>
      </c>
      <c r="G21" s="15">
        <f>VALUE(N21+M24+T21)</f>
        <v>7</v>
      </c>
      <c r="H21" s="16">
        <f>AVERAGE(F21-G21)</f>
        <v>1</v>
      </c>
      <c r="I21" s="58"/>
      <c r="J21" s="74" t="str">
        <f>B21</f>
        <v>OPEN MARRATXÍ</v>
      </c>
      <c r="K21" s="75" t="s">
        <v>6</v>
      </c>
      <c r="L21" s="78" t="str">
        <f>B24</f>
        <v>POLLENTIA TC</v>
      </c>
      <c r="M21" s="73">
        <v>3</v>
      </c>
      <c r="N21" s="73">
        <v>2</v>
      </c>
      <c r="O21" s="77"/>
      <c r="P21" s="74" t="str">
        <f>B21</f>
        <v>OPEN MARRATXÍ</v>
      </c>
      <c r="Q21" s="75" t="s">
        <v>6</v>
      </c>
      <c r="R21" s="74" t="str">
        <f>B22</f>
        <v>MATCH POINT "A"</v>
      </c>
      <c r="S21" s="73">
        <v>2</v>
      </c>
      <c r="T21" s="73">
        <v>3</v>
      </c>
      <c r="U21" s="25"/>
    </row>
    <row r="22" spans="1:21" s="6" customFormat="1" ht="12.95" customHeight="1">
      <c r="A22" s="2">
        <v>2</v>
      </c>
      <c r="B22" s="112" t="s">
        <v>42</v>
      </c>
      <c r="C22" s="17">
        <f>COUNT(M22,N25,T21)</f>
        <v>3</v>
      </c>
      <c r="D22" s="17">
        <f>IF(M22&gt;N22,1,0)+IF(N25&gt;M25,1,0)+IF(T21&gt;S21,1,0)</f>
        <v>3</v>
      </c>
      <c r="E22" s="17">
        <f>IF(M22&lt;N22,1,0)+IF(N25&lt;M25,1,0)+IF(T21&lt;S21,1,0)</f>
        <v>0</v>
      </c>
      <c r="F22" s="17">
        <f>VALUE(M22+N25+T21)</f>
        <v>10</v>
      </c>
      <c r="G22" s="17">
        <f>VALUE(N22+M25+S21)</f>
        <v>5</v>
      </c>
      <c r="H22" s="18">
        <f>AVERAGE(F22-G22)</f>
        <v>5</v>
      </c>
      <c r="I22" s="58"/>
      <c r="J22" s="74" t="str">
        <f>B22</f>
        <v>MATCH POINT "A"</v>
      </c>
      <c r="K22" s="75" t="s">
        <v>6</v>
      </c>
      <c r="L22" s="78" t="str">
        <f>B23</f>
        <v>PLAYAS SANTA PONSA "A"</v>
      </c>
      <c r="M22" s="73">
        <v>4</v>
      </c>
      <c r="N22" s="73">
        <v>1</v>
      </c>
      <c r="O22" s="77"/>
      <c r="P22" s="78" t="str">
        <f>B23</f>
        <v>PLAYAS SANTA PONSA "A"</v>
      </c>
      <c r="Q22" s="75" t="s">
        <v>6</v>
      </c>
      <c r="R22" s="74" t="str">
        <f>B24</f>
        <v>POLLENTIA TC</v>
      </c>
      <c r="S22" s="73">
        <v>3</v>
      </c>
      <c r="T22" s="73">
        <v>2</v>
      </c>
      <c r="U22" s="25"/>
    </row>
    <row r="23" spans="1:21" s="6" customFormat="1" ht="12.95" customHeight="1">
      <c r="A23" s="2">
        <v>3</v>
      </c>
      <c r="B23" s="70" t="s">
        <v>43</v>
      </c>
      <c r="C23" s="17">
        <f>COUNT(N22,M24,S22)</f>
        <v>3</v>
      </c>
      <c r="D23" s="23">
        <f>IF(M24&gt;N24,1,0)+IF(N22&gt;M22,1,0)+IF(S22&gt;T22,1,0)</f>
        <v>1</v>
      </c>
      <c r="E23" s="23">
        <f>IF(M24&lt;N24,1,0)+IF(N22&lt;M22,1,0)+IF(S22&lt;T22,1,0)</f>
        <v>2</v>
      </c>
      <c r="F23" s="23">
        <f>VALUE(N22+M24+S22)</f>
        <v>6</v>
      </c>
      <c r="G23" s="23">
        <f>VALUE(M22+N24+T22)</f>
        <v>9</v>
      </c>
      <c r="H23" s="24">
        <f>AVERAGE(F23-G23)</f>
        <v>-3</v>
      </c>
      <c r="I23" s="25"/>
      <c r="J23" s="10" t="s">
        <v>87</v>
      </c>
      <c r="K23" s="13"/>
      <c r="L23" s="5"/>
      <c r="M23" s="44"/>
      <c r="N23" s="25"/>
      <c r="O23" s="25"/>
      <c r="P23" s="25"/>
      <c r="Q23" s="25"/>
      <c r="R23" s="25"/>
      <c r="S23" s="25"/>
      <c r="T23" s="25"/>
      <c r="U23" s="25"/>
    </row>
    <row r="24" spans="1:21" s="6" customFormat="1" ht="12.95" customHeight="1" thickBot="1">
      <c r="A24" s="3">
        <v>4</v>
      </c>
      <c r="B24" s="88" t="s">
        <v>44</v>
      </c>
      <c r="C24" s="19">
        <f>COUNT(N21,M25,T22)</f>
        <v>3</v>
      </c>
      <c r="D24" s="19">
        <f>IF(N21&gt;M21,1,0)+IF(M25&gt;N25,1,0)+IF(T22&gt;S22,1,0)</f>
        <v>0</v>
      </c>
      <c r="E24" s="19">
        <f>IF(N21&lt;M21,1,0)+IF(M25&lt;N25,1,0)+IF(T22&lt;S22,1,0)</f>
        <v>3</v>
      </c>
      <c r="F24" s="19">
        <f>VALUE(N21+M25+T22)</f>
        <v>6</v>
      </c>
      <c r="G24" s="19">
        <f>VALUE(M21+N25+S22)</f>
        <v>9</v>
      </c>
      <c r="H24" s="20">
        <f>AVERAGE(F24-G24)</f>
        <v>-3</v>
      </c>
      <c r="I24" s="25"/>
      <c r="J24" s="74" t="str">
        <f>B23</f>
        <v>PLAYAS SANTA PONSA "A"</v>
      </c>
      <c r="K24" s="75" t="s">
        <v>6</v>
      </c>
      <c r="L24" s="81" t="str">
        <f>B21</f>
        <v>OPEN MARRATXÍ</v>
      </c>
      <c r="M24" s="73">
        <v>2</v>
      </c>
      <c r="N24" s="73">
        <v>3</v>
      </c>
      <c r="O24" s="25"/>
      <c r="P24" s="25"/>
      <c r="Q24" s="25"/>
      <c r="R24" s="25"/>
      <c r="S24" s="25"/>
      <c r="T24" s="25"/>
      <c r="U24" s="25"/>
    </row>
    <row r="25" spans="1:21" s="6" customFormat="1" ht="12.95" customHeight="1">
      <c r="A25" s="25"/>
      <c r="B25" s="25"/>
      <c r="C25" s="25"/>
      <c r="D25" s="25"/>
      <c r="E25" s="25"/>
      <c r="F25" s="25"/>
      <c r="G25" s="25"/>
      <c r="H25" s="25"/>
      <c r="I25" s="25"/>
      <c r="J25" s="89" t="str">
        <f>B24</f>
        <v>POLLENTIA TC</v>
      </c>
      <c r="K25" s="75" t="s">
        <v>6</v>
      </c>
      <c r="L25" s="83" t="str">
        <f>B22</f>
        <v>MATCH POINT "A"</v>
      </c>
      <c r="M25" s="80">
        <v>2</v>
      </c>
      <c r="N25" s="80">
        <v>3</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8"/>
      <c r="M27" s="11"/>
      <c r="O27" s="11"/>
      <c r="P27" s="11"/>
      <c r="Q27" s="11"/>
      <c r="R27" s="11"/>
      <c r="S27" s="11"/>
      <c r="T27" s="11"/>
      <c r="U27" s="11"/>
    </row>
    <row r="28" spans="1:21">
      <c r="A28" s="11"/>
      <c r="B28" s="40" t="s">
        <v>19</v>
      </c>
      <c r="C28" s="51"/>
      <c r="D28" s="121" t="s">
        <v>98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19" t="s">
        <v>11</v>
      </c>
      <c r="C30" s="11"/>
      <c r="D30" s="11"/>
      <c r="E30" s="11"/>
      <c r="F30" s="11"/>
      <c r="G30" s="11"/>
      <c r="H30" s="11"/>
      <c r="I30" s="11"/>
      <c r="J30" s="11"/>
      <c r="K30" s="11"/>
      <c r="L30" s="11"/>
      <c r="M30" s="11"/>
      <c r="N30" s="11"/>
      <c r="O30" s="11"/>
      <c r="P30" s="11"/>
      <c r="Q30" s="11"/>
      <c r="R30" s="11"/>
      <c r="S30" s="11"/>
      <c r="T30" s="11"/>
      <c r="U30" s="11"/>
    </row>
    <row r="31" spans="1:21" ht="15" customHeight="1">
      <c r="A31" s="11"/>
      <c r="B31" s="66"/>
      <c r="C31" s="67"/>
      <c r="D31" s="67"/>
      <c r="E31" s="67"/>
      <c r="F31" s="67"/>
      <c r="G31" s="67"/>
      <c r="H31" s="67"/>
      <c r="I31" s="67"/>
      <c r="J31" s="67"/>
      <c r="K31" s="11"/>
      <c r="L31" s="11"/>
      <c r="M31" s="11"/>
      <c r="N31" s="11"/>
      <c r="O31" s="11"/>
      <c r="P31" s="11"/>
      <c r="Q31" s="11"/>
      <c r="R31" s="11"/>
      <c r="S31" s="11"/>
      <c r="T31" s="11"/>
      <c r="U31" s="11"/>
    </row>
    <row r="32" spans="1:21" ht="15" customHeight="1">
      <c r="A32" s="11"/>
      <c r="B32" s="123" t="s">
        <v>10</v>
      </c>
      <c r="C32" s="134"/>
      <c r="D32" s="134"/>
      <c r="E32" s="134"/>
      <c r="F32" s="134"/>
      <c r="G32" s="134"/>
      <c r="H32" s="50"/>
      <c r="I32" s="50"/>
      <c r="J32" s="50"/>
      <c r="K32" s="11"/>
      <c r="L32" s="11"/>
      <c r="M32" s="11"/>
      <c r="N32" s="11"/>
      <c r="O32" s="11"/>
      <c r="P32" s="11"/>
      <c r="Q32" s="11"/>
      <c r="R32" s="11"/>
      <c r="S32" s="11"/>
      <c r="T32" s="11"/>
      <c r="U32" s="11"/>
    </row>
    <row r="33" spans="1:21" ht="15" customHeight="1">
      <c r="A33" s="11"/>
      <c r="B33" s="124"/>
      <c r="C33" s="50"/>
      <c r="D33" s="50"/>
      <c r="E33" s="50"/>
      <c r="F33" s="50"/>
      <c r="G33" s="50"/>
      <c r="H33" s="50"/>
      <c r="I33" s="50"/>
      <c r="J33" s="50"/>
      <c r="K33" s="11"/>
      <c r="L33" s="11"/>
      <c r="M33" s="11"/>
      <c r="N33" s="11"/>
      <c r="O33" s="11"/>
      <c r="P33" s="11"/>
      <c r="Q33" s="11"/>
      <c r="R33" s="11"/>
      <c r="S33" s="11"/>
      <c r="T33" s="11"/>
      <c r="U33" s="11"/>
    </row>
    <row r="34" spans="1:21" ht="15" customHeight="1">
      <c r="A34" s="11"/>
      <c r="B34" s="125" t="s">
        <v>41</v>
      </c>
      <c r="C34" s="50"/>
      <c r="D34" s="50"/>
      <c r="E34" s="50"/>
      <c r="F34" s="50"/>
      <c r="G34" s="50"/>
      <c r="H34" s="50"/>
      <c r="I34" s="122"/>
      <c r="J34" s="50"/>
      <c r="K34" s="11"/>
      <c r="L34" s="11"/>
      <c r="M34" s="11"/>
      <c r="N34" s="11"/>
      <c r="O34" s="11"/>
      <c r="P34" s="11"/>
      <c r="Q34" s="11"/>
      <c r="R34" s="11"/>
      <c r="S34" s="11"/>
      <c r="T34" s="11"/>
      <c r="U34" s="11"/>
    </row>
    <row r="35" spans="1:21" ht="15" customHeight="1">
      <c r="A35" s="11"/>
      <c r="B35" s="66"/>
      <c r="C35" s="136"/>
      <c r="D35" s="136"/>
      <c r="E35" s="136"/>
      <c r="F35" s="136"/>
      <c r="G35" s="136"/>
      <c r="H35" s="50"/>
      <c r="I35" s="50"/>
      <c r="J35" s="50"/>
      <c r="K35" s="11"/>
      <c r="L35" s="11"/>
      <c r="M35" s="11"/>
      <c r="N35" s="11"/>
      <c r="O35" s="11"/>
      <c r="P35" s="11"/>
      <c r="Q35" s="11"/>
      <c r="R35" s="11"/>
      <c r="S35" s="11"/>
      <c r="T35" s="11"/>
      <c r="U35" s="11"/>
    </row>
    <row r="36" spans="1:21" ht="15" customHeight="1">
      <c r="A36" s="11"/>
      <c r="B36" s="120" t="s">
        <v>42</v>
      </c>
      <c r="C36" s="133"/>
      <c r="D36" s="134"/>
      <c r="E36" s="134"/>
      <c r="F36" s="134"/>
      <c r="G36" s="134"/>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row r="49" ht="15.95" customHeight="1"/>
    <row r="50" ht="15.95" customHeight="1"/>
    <row r="51" ht="12.95" customHeight="1"/>
    <row r="52" ht="12.95" customHeight="1"/>
    <row r="53" ht="12.95" customHeight="1"/>
    <row r="54" ht="12.95" customHeight="1"/>
    <row r="55" ht="12.95" customHeight="1"/>
    <row r="56" ht="12.95" customHeight="1"/>
    <row r="57" ht="12.95" customHeight="1"/>
    <row r="58" ht="12.95" customHeight="1"/>
    <row r="59" ht="12.95" customHeight="1"/>
  </sheetData>
  <mergeCells count="4">
    <mergeCell ref="C36:G36"/>
    <mergeCell ref="B6:J6"/>
    <mergeCell ref="C32:G32"/>
    <mergeCell ref="C35:G35"/>
  </mergeCells>
  <pageMargins left="0.7" right="0.7" top="0.75" bottom="0.75" header="0.3" footer="0.3"/>
  <pageSetup paperSize="9" scale="7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workbookViewId="0">
      <selection activeCell="D28" sqref="D28"/>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45</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87" t="s">
        <v>30</v>
      </c>
      <c r="C5" s="11"/>
      <c r="D5" s="11"/>
      <c r="E5" s="11"/>
      <c r="F5" s="11"/>
      <c r="G5" s="11"/>
      <c r="H5" s="11"/>
      <c r="I5" s="11"/>
      <c r="J5" s="11"/>
      <c r="K5" s="11"/>
      <c r="L5" s="11"/>
      <c r="M5" s="11"/>
      <c r="N5" s="11"/>
      <c r="O5" s="11"/>
      <c r="P5" s="11"/>
      <c r="Q5" s="11"/>
      <c r="R5" s="11"/>
      <c r="S5" s="11"/>
      <c r="T5" s="11"/>
      <c r="U5" s="11"/>
    </row>
    <row r="6" spans="1:21" s="48" customFormat="1" ht="14.1" customHeight="1">
      <c r="B6" s="135" t="s">
        <v>96</v>
      </c>
      <c r="C6" s="135"/>
      <c r="D6" s="135"/>
      <c r="E6" s="135"/>
      <c r="F6" s="135"/>
      <c r="G6" s="135"/>
      <c r="H6" s="135"/>
      <c r="I6" s="135"/>
      <c r="J6" s="135"/>
      <c r="K6" s="64"/>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5" t="s">
        <v>72</v>
      </c>
      <c r="C8" s="43"/>
      <c r="D8" s="43"/>
      <c r="E8" s="43"/>
      <c r="F8" s="43"/>
      <c r="G8" s="43"/>
      <c r="H8" s="43"/>
      <c r="I8" s="43"/>
      <c r="J8" s="43"/>
      <c r="K8" s="43"/>
      <c r="L8" s="42"/>
      <c r="M8" s="25"/>
      <c r="N8" s="25"/>
      <c r="O8" s="25"/>
      <c r="P8" s="25"/>
      <c r="Q8" s="25"/>
      <c r="R8" s="25"/>
      <c r="S8" s="25"/>
      <c r="T8" s="25"/>
      <c r="U8" s="25"/>
    </row>
    <row r="9" spans="1:21" s="6" customFormat="1" ht="14.1" customHeight="1">
      <c r="A9" s="25"/>
      <c r="B9" s="65" t="s">
        <v>32</v>
      </c>
      <c r="C9" s="43"/>
      <c r="D9" s="43"/>
      <c r="E9" s="43"/>
      <c r="F9" s="43"/>
      <c r="G9" s="43"/>
      <c r="H9" s="43"/>
      <c r="I9" s="43"/>
      <c r="J9" s="43"/>
      <c r="K9" s="43"/>
      <c r="L9" s="42"/>
      <c r="M9" s="25"/>
      <c r="N9" s="25"/>
      <c r="O9" s="25"/>
      <c r="P9" s="25"/>
      <c r="Q9" s="25"/>
      <c r="R9" s="25"/>
      <c r="S9" s="25"/>
      <c r="T9" s="25"/>
      <c r="U9" s="25"/>
    </row>
    <row r="10" spans="1:21" s="6" customFormat="1" ht="14.1" customHeight="1">
      <c r="A10" s="25"/>
      <c r="B10" s="65" t="s">
        <v>31</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79</v>
      </c>
      <c r="K13" s="13"/>
      <c r="L13" s="5"/>
      <c r="M13" s="44"/>
      <c r="N13" s="25"/>
      <c r="O13" s="25"/>
      <c r="P13" s="10" t="s">
        <v>78</v>
      </c>
      <c r="Q13" s="13"/>
      <c r="R13" s="5"/>
      <c r="S13" s="44"/>
      <c r="T13" s="25"/>
      <c r="U13" s="25"/>
    </row>
    <row r="14" spans="1:21" s="6" customFormat="1" ht="14.1" customHeight="1">
      <c r="A14" s="1">
        <v>1</v>
      </c>
      <c r="B14" s="111" t="s">
        <v>11</v>
      </c>
      <c r="C14" s="14">
        <f>COUNT(M14,N17,S14)</f>
        <v>3</v>
      </c>
      <c r="D14" s="15">
        <f>IF(M14&gt;N14,1,0)+IF(N17&gt;M17,1,0)+IF(S14&gt;T14,1,0)</f>
        <v>3</v>
      </c>
      <c r="E14" s="15">
        <f>IF(M14&lt;N14,1,0)+IF(N17&lt;M17,1,0)+IF(S14&lt;T14,1,0)</f>
        <v>0</v>
      </c>
      <c r="F14" s="15">
        <f>VALUE(M14+N17+S14)</f>
        <v>13</v>
      </c>
      <c r="G14" s="15">
        <f>VALUE(N14+M17+T14)</f>
        <v>2</v>
      </c>
      <c r="H14" s="16">
        <f>AVERAGE(F14-G14)</f>
        <v>11</v>
      </c>
      <c r="I14" s="58"/>
      <c r="J14" s="74" t="str">
        <f>B14</f>
        <v>GLOBAL TC</v>
      </c>
      <c r="K14" s="75" t="s">
        <v>6</v>
      </c>
      <c r="L14" s="78" t="str">
        <f>B17</f>
        <v>CT LA SALLE</v>
      </c>
      <c r="M14" s="73">
        <v>5</v>
      </c>
      <c r="N14" s="73">
        <v>0</v>
      </c>
      <c r="O14" s="77"/>
      <c r="P14" s="74" t="str">
        <f>B14</f>
        <v>GLOBAL TC</v>
      </c>
      <c r="Q14" s="75" t="s">
        <v>6</v>
      </c>
      <c r="R14" s="74" t="str">
        <f>B15</f>
        <v>MALLORCA TC TEULERA</v>
      </c>
      <c r="S14" s="73">
        <v>3</v>
      </c>
      <c r="T14" s="73">
        <v>2</v>
      </c>
      <c r="U14" s="25"/>
    </row>
    <row r="15" spans="1:21" s="6" customFormat="1" ht="14.1" customHeight="1">
      <c r="A15" s="2">
        <v>2</v>
      </c>
      <c r="B15" s="70" t="s">
        <v>16</v>
      </c>
      <c r="C15" s="17">
        <f>COUNT(M15,N18,T14)</f>
        <v>3</v>
      </c>
      <c r="D15" s="17">
        <f>IF(M15&gt;N15,1,0)+IF(N18&gt;M18,1,0)+IF(T14&gt;S14,1,0)</f>
        <v>2</v>
      </c>
      <c r="E15" s="17">
        <f>IF(M15&lt;N15,1,0)+IF(N18&lt;M18,1,0)+IF(T14&lt;S14,1,0)</f>
        <v>1</v>
      </c>
      <c r="F15" s="17">
        <f>VALUE(M15+N18+T14)</f>
        <v>12</v>
      </c>
      <c r="G15" s="17">
        <f>VALUE(N15+M18+S14)</f>
        <v>3</v>
      </c>
      <c r="H15" s="18">
        <f>AVERAGE(F15-G15)</f>
        <v>9</v>
      </c>
      <c r="I15" s="58"/>
      <c r="J15" s="74" t="str">
        <f>B15</f>
        <v>MALLORCA TC TEULERA</v>
      </c>
      <c r="K15" s="75" t="s">
        <v>6</v>
      </c>
      <c r="L15" s="78" t="str">
        <f>B16</f>
        <v>OPEN MARRATXÍ "B"</v>
      </c>
      <c r="M15" s="73">
        <v>5</v>
      </c>
      <c r="N15" s="73">
        <v>0</v>
      </c>
      <c r="O15" s="77"/>
      <c r="P15" s="78" t="str">
        <f>B16</f>
        <v>OPEN MARRATXÍ "B"</v>
      </c>
      <c r="Q15" s="75" t="s">
        <v>6</v>
      </c>
      <c r="R15" s="74" t="str">
        <f>B17</f>
        <v>CT LA SALLE</v>
      </c>
      <c r="S15" s="73">
        <v>5</v>
      </c>
      <c r="T15" s="73">
        <v>0</v>
      </c>
      <c r="U15" s="25"/>
    </row>
    <row r="16" spans="1:21" s="6" customFormat="1" ht="14.1" customHeight="1">
      <c r="A16" s="2">
        <v>3</v>
      </c>
      <c r="B16" s="70" t="s">
        <v>46</v>
      </c>
      <c r="C16" s="17">
        <f>COUNT(N15,M17,S15)</f>
        <v>3</v>
      </c>
      <c r="D16" s="23">
        <f>IF(M17&gt;N17,1,0)+IF(N15&gt;M15,1,0)+IF(S15&gt;T15,1,0)</f>
        <v>1</v>
      </c>
      <c r="E16" s="23">
        <f>IF(M17&lt;N17,1,0)+IF(N15&lt;M15,1,0)+IF(S15&lt;T15,1,0)</f>
        <v>2</v>
      </c>
      <c r="F16" s="23">
        <f>VALUE(N15+M17+S15)</f>
        <v>5</v>
      </c>
      <c r="G16" s="23">
        <f>VALUE(M15+N17+T15)</f>
        <v>10</v>
      </c>
      <c r="H16" s="24">
        <f>AVERAGE(F16-G16)</f>
        <v>-5</v>
      </c>
      <c r="I16" s="25"/>
      <c r="J16" s="10" t="s">
        <v>81</v>
      </c>
      <c r="K16" s="13"/>
      <c r="L16" s="5"/>
      <c r="M16" s="44"/>
      <c r="N16" s="25"/>
      <c r="O16" s="25"/>
      <c r="P16" s="25"/>
      <c r="Q16" s="25"/>
      <c r="R16" s="25"/>
      <c r="S16" s="25"/>
      <c r="T16" s="25"/>
      <c r="U16" s="25"/>
    </row>
    <row r="17" spans="1:21" s="6" customFormat="1" ht="14.1" customHeight="1" thickBot="1">
      <c r="A17" s="3">
        <v>4</v>
      </c>
      <c r="B17" s="88" t="s">
        <v>12</v>
      </c>
      <c r="C17" s="19">
        <f>COUNT(N14,M18,T15)</f>
        <v>3</v>
      </c>
      <c r="D17" s="19">
        <f>IF(N14&gt;M14,1,0)+IF(M18&gt;N18,1,0)+IF(T15&gt;S15,1,0)</f>
        <v>0</v>
      </c>
      <c r="E17" s="19">
        <f>IF(N14&lt;M14,1,0)+IF(M18&lt;N18,1,0)+IF(T15&lt;S15,1,0)</f>
        <v>3</v>
      </c>
      <c r="F17" s="19">
        <f>VALUE(N14+M18+T15)</f>
        <v>0</v>
      </c>
      <c r="G17" s="19">
        <f>VALUE(M14+N18+S15)</f>
        <v>15</v>
      </c>
      <c r="H17" s="20">
        <f>AVERAGE(F17-G17)</f>
        <v>-15</v>
      </c>
      <c r="I17" s="25"/>
      <c r="J17" s="74" t="str">
        <f>B16</f>
        <v>OPEN MARRATXÍ "B"</v>
      </c>
      <c r="K17" s="75" t="s">
        <v>6</v>
      </c>
      <c r="L17" s="81" t="str">
        <f>B14</f>
        <v>GLOBAL TC</v>
      </c>
      <c r="M17" s="73">
        <v>0</v>
      </c>
      <c r="N17" s="73">
        <v>5</v>
      </c>
      <c r="O17" s="25"/>
      <c r="P17" s="25"/>
      <c r="Q17" s="25"/>
      <c r="R17" s="25"/>
      <c r="S17" s="25"/>
      <c r="T17" s="25"/>
      <c r="U17" s="25"/>
    </row>
    <row r="18" spans="1:21" s="6" customFormat="1" ht="14.1" customHeight="1">
      <c r="A18" s="25"/>
      <c r="B18" s="25"/>
      <c r="C18" s="25"/>
      <c r="D18" s="25"/>
      <c r="E18" s="25"/>
      <c r="F18" s="25"/>
      <c r="G18" s="25"/>
      <c r="H18" s="25"/>
      <c r="I18" s="25"/>
      <c r="J18" s="89" t="str">
        <f>B17</f>
        <v>CT LA SALLE</v>
      </c>
      <c r="K18" s="75" t="s">
        <v>6</v>
      </c>
      <c r="L18" s="83" t="str">
        <f>B15</f>
        <v>MALLORCA TC TEULERA</v>
      </c>
      <c r="M18" s="80">
        <v>0</v>
      </c>
      <c r="N18" s="80">
        <v>5</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79</v>
      </c>
      <c r="K20" s="13"/>
      <c r="L20" s="5"/>
      <c r="M20" s="44"/>
      <c r="N20" s="25"/>
      <c r="O20" s="25"/>
      <c r="P20" s="10" t="s">
        <v>78</v>
      </c>
      <c r="Q20" s="13"/>
      <c r="R20" s="5"/>
      <c r="S20" s="44"/>
      <c r="T20" s="25"/>
      <c r="U20" s="25"/>
    </row>
    <row r="21" spans="1:21" s="6" customFormat="1" ht="14.1" customHeight="1">
      <c r="A21" s="1">
        <v>1</v>
      </c>
      <c r="B21" s="111" t="s">
        <v>47</v>
      </c>
      <c r="C21" s="14">
        <f>COUNT(M21,N24,S21)</f>
        <v>3</v>
      </c>
      <c r="D21" s="15">
        <f>IF(M21&gt;N21,1,0)+IF(N24&gt;M24,1,0)+IF(S21&gt;T21,1,0)</f>
        <v>3</v>
      </c>
      <c r="E21" s="15">
        <f>IF(M21&lt;N21,1,0)+IF(N24&lt;M24,1,0)+IF(S21&lt;T21,1,0)</f>
        <v>0</v>
      </c>
      <c r="F21" s="15">
        <f>VALUE(M21+N24+S21)</f>
        <v>13</v>
      </c>
      <c r="G21" s="15">
        <f>VALUE(N21+M24+T21)</f>
        <v>2</v>
      </c>
      <c r="H21" s="16">
        <f>AVERAGE(F21-G21)</f>
        <v>11</v>
      </c>
      <c r="I21" s="58"/>
      <c r="J21" s="74" t="str">
        <f>B21</f>
        <v>OPEN MARRATXÍ "A"</v>
      </c>
      <c r="K21" s="75" t="s">
        <v>6</v>
      </c>
      <c r="L21" s="78" t="str">
        <f>B24</f>
        <v>PLAYAS SANTA PONSA TC</v>
      </c>
      <c r="M21" s="73">
        <v>3</v>
      </c>
      <c r="N21" s="73">
        <v>2</v>
      </c>
      <c r="O21" s="77"/>
      <c r="P21" s="74" t="str">
        <f>B21</f>
        <v>OPEN MARRATXÍ "A"</v>
      </c>
      <c r="Q21" s="75" t="s">
        <v>6</v>
      </c>
      <c r="R21" s="74" t="str">
        <f>B22</f>
        <v>MATCH POINT</v>
      </c>
      <c r="S21" s="73">
        <v>5</v>
      </c>
      <c r="T21" s="73">
        <v>0</v>
      </c>
      <c r="U21" s="25"/>
    </row>
    <row r="22" spans="1:21" s="6" customFormat="1" ht="14.1" customHeight="1">
      <c r="A22" s="2">
        <v>2</v>
      </c>
      <c r="B22" s="70" t="s">
        <v>17</v>
      </c>
      <c r="C22" s="17">
        <f>COUNT(M22,N25,T21)</f>
        <v>3</v>
      </c>
      <c r="D22" s="17">
        <f>IF(M22&gt;N22,1,0)+IF(N25&gt;M25,1,0)+IF(T21&gt;S21,1,0)</f>
        <v>1</v>
      </c>
      <c r="E22" s="17">
        <f>IF(M22&lt;N22,1,0)+IF(N25&lt;M25,1,0)+IF(T21&lt;S21,1,0)</f>
        <v>2</v>
      </c>
      <c r="F22" s="17">
        <f>VALUE(M22+N25+T21)</f>
        <v>5</v>
      </c>
      <c r="G22" s="17">
        <f>VALUE(N22+M25+S21)</f>
        <v>10</v>
      </c>
      <c r="H22" s="18">
        <f>AVERAGE(F22-G22)</f>
        <v>-5</v>
      </c>
      <c r="I22" s="58"/>
      <c r="J22" s="74" t="str">
        <f>B22</f>
        <v>MATCH POINT</v>
      </c>
      <c r="K22" s="75" t="s">
        <v>6</v>
      </c>
      <c r="L22" s="78" t="str">
        <f>B23</f>
        <v>CT MURO</v>
      </c>
      <c r="M22" s="73">
        <v>5</v>
      </c>
      <c r="N22" s="73">
        <v>0</v>
      </c>
      <c r="O22" s="77"/>
      <c r="P22" s="78" t="str">
        <f>B23</f>
        <v>CT MURO</v>
      </c>
      <c r="Q22" s="75" t="s">
        <v>6</v>
      </c>
      <c r="R22" s="74" t="str">
        <f>B24</f>
        <v>PLAYAS SANTA PONSA TC</v>
      </c>
      <c r="S22" s="73">
        <v>2</v>
      </c>
      <c r="T22" s="73">
        <v>3</v>
      </c>
      <c r="U22" s="25"/>
    </row>
    <row r="23" spans="1:21" s="6" customFormat="1" ht="14.1" customHeight="1">
      <c r="A23" s="2">
        <v>3</v>
      </c>
      <c r="B23" s="70" t="s">
        <v>41</v>
      </c>
      <c r="C23" s="17">
        <f>COUNT(N22,M24,S22)</f>
        <v>3</v>
      </c>
      <c r="D23" s="23">
        <f>IF(M24&gt;N24,1,0)+IF(N22&gt;M22,1,0)+IF(S22&gt;T22,1,0)</f>
        <v>0</v>
      </c>
      <c r="E23" s="23">
        <f>IF(M24&lt;N24,1,0)+IF(N22&lt;M22,1,0)+IF(S22&lt;T22,1,0)</f>
        <v>3</v>
      </c>
      <c r="F23" s="23">
        <f>VALUE(N22+M24+S22)</f>
        <v>2</v>
      </c>
      <c r="G23" s="23">
        <f>VALUE(M22+N24+T22)</f>
        <v>13</v>
      </c>
      <c r="H23" s="24">
        <f>AVERAGE(F23-G23)</f>
        <v>-11</v>
      </c>
      <c r="I23" s="25"/>
      <c r="J23" s="10" t="s">
        <v>81</v>
      </c>
      <c r="K23" s="13"/>
      <c r="L23" s="5"/>
      <c r="M23" s="44"/>
      <c r="N23" s="25"/>
      <c r="O23" s="25"/>
      <c r="P23" s="25"/>
      <c r="Q23" s="25"/>
      <c r="R23" s="25"/>
      <c r="S23" s="25"/>
      <c r="T23" s="25"/>
      <c r="U23" s="25"/>
    </row>
    <row r="24" spans="1:21" s="6" customFormat="1" ht="14.1" customHeight="1" thickBot="1">
      <c r="A24" s="3">
        <v>4</v>
      </c>
      <c r="B24" s="88" t="s">
        <v>48</v>
      </c>
      <c r="C24" s="19">
        <f>COUNT(N21,M25,T22)</f>
        <v>3</v>
      </c>
      <c r="D24" s="19">
        <f>IF(N21&gt;M21,1,0)+IF(M25&gt;N25,1,0)+IF(T22&gt;S22,1,0)</f>
        <v>2</v>
      </c>
      <c r="E24" s="19">
        <f>IF(N21&lt;M21,1,0)+IF(M25&lt;N25,1,0)+IF(T22&lt;S22,1,0)</f>
        <v>1</v>
      </c>
      <c r="F24" s="19">
        <f>VALUE(N21+M25+T22)</f>
        <v>10</v>
      </c>
      <c r="G24" s="19">
        <f>VALUE(M21+N25+S22)</f>
        <v>5</v>
      </c>
      <c r="H24" s="20">
        <f>AVERAGE(F24-G24)</f>
        <v>5</v>
      </c>
      <c r="I24" s="25"/>
      <c r="J24" s="74" t="str">
        <f>B23</f>
        <v>CT MURO</v>
      </c>
      <c r="K24" s="75" t="s">
        <v>6</v>
      </c>
      <c r="L24" s="81" t="str">
        <f>B21</f>
        <v>OPEN MARRATXÍ "A"</v>
      </c>
      <c r="M24" s="73">
        <v>0</v>
      </c>
      <c r="N24" s="73">
        <v>5</v>
      </c>
      <c r="O24" s="25"/>
      <c r="P24" s="25"/>
      <c r="Q24" s="25"/>
      <c r="R24" s="25"/>
      <c r="S24" s="25"/>
      <c r="T24" s="25"/>
      <c r="U24" s="25"/>
    </row>
    <row r="25" spans="1:21" s="6" customFormat="1" ht="14.1" customHeight="1">
      <c r="A25" s="25"/>
      <c r="B25" s="25"/>
      <c r="C25" s="25"/>
      <c r="D25" s="25"/>
      <c r="E25" s="25"/>
      <c r="F25" s="25"/>
      <c r="G25" s="25"/>
      <c r="H25" s="25"/>
      <c r="I25" s="25"/>
      <c r="J25" s="89" t="str">
        <f>B24</f>
        <v>PLAYAS SANTA PONSA TC</v>
      </c>
      <c r="K25" s="75" t="s">
        <v>6</v>
      </c>
      <c r="L25" s="83" t="str">
        <f>B22</f>
        <v>MATCH POINT</v>
      </c>
      <c r="M25" s="80">
        <v>5</v>
      </c>
      <c r="N25" s="80">
        <v>0</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8"/>
      <c r="M27" s="11"/>
      <c r="N27" s="11"/>
      <c r="O27" s="11"/>
      <c r="P27" s="11"/>
      <c r="Q27" s="11"/>
      <c r="R27" s="11"/>
      <c r="S27" s="11"/>
      <c r="T27" s="11"/>
      <c r="U27" s="11"/>
    </row>
    <row r="28" spans="1:21">
      <c r="A28" s="11"/>
      <c r="B28" s="40" t="s">
        <v>19</v>
      </c>
      <c r="C28" s="51"/>
      <c r="D28" s="121" t="s">
        <v>98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19" t="s">
        <v>11</v>
      </c>
      <c r="C30" s="11"/>
      <c r="D30" s="11"/>
      <c r="E30" s="11"/>
      <c r="F30" s="11"/>
      <c r="G30" s="11"/>
      <c r="H30" s="11"/>
      <c r="I30" s="11"/>
      <c r="J30" s="11"/>
      <c r="K30" s="11"/>
      <c r="L30" s="11"/>
      <c r="M30" s="11"/>
      <c r="N30" s="11"/>
      <c r="O30" s="11"/>
      <c r="P30" s="11"/>
      <c r="Q30" s="11"/>
      <c r="R30" s="11"/>
      <c r="S30" s="11"/>
      <c r="T30" s="11"/>
      <c r="U30" s="11"/>
    </row>
    <row r="31" spans="1:21" ht="15" customHeight="1">
      <c r="A31" s="11"/>
      <c r="B31" s="66"/>
      <c r="C31" s="67"/>
      <c r="D31" s="67"/>
      <c r="E31" s="67"/>
      <c r="F31" s="67"/>
      <c r="G31" s="67"/>
      <c r="H31" s="67"/>
      <c r="I31" s="67"/>
      <c r="J31" s="67"/>
      <c r="K31" s="11"/>
      <c r="L31" s="11"/>
      <c r="M31" s="11"/>
      <c r="N31" s="11"/>
      <c r="O31" s="11"/>
      <c r="P31" s="11"/>
      <c r="Q31" s="11"/>
      <c r="R31" s="11"/>
      <c r="S31" s="11"/>
      <c r="T31" s="11"/>
      <c r="U31" s="11"/>
    </row>
    <row r="32" spans="1:21" ht="15" customHeight="1">
      <c r="A32" s="11"/>
      <c r="B32" s="123" t="s">
        <v>95</v>
      </c>
      <c r="C32" s="134"/>
      <c r="D32" s="134"/>
      <c r="E32" s="134"/>
      <c r="F32" s="134"/>
      <c r="G32" s="134"/>
      <c r="H32" s="50"/>
      <c r="I32" s="50"/>
      <c r="J32" s="50"/>
      <c r="K32" s="11"/>
      <c r="L32" s="11"/>
      <c r="M32" s="11"/>
      <c r="N32" s="11"/>
      <c r="O32" s="11"/>
      <c r="P32" s="11"/>
      <c r="Q32" s="11"/>
      <c r="R32" s="11"/>
      <c r="S32" s="11"/>
      <c r="T32" s="11"/>
      <c r="U32" s="11"/>
    </row>
    <row r="33" spans="1:21" ht="15" customHeight="1">
      <c r="A33" s="11"/>
      <c r="B33" s="124"/>
      <c r="C33" s="50"/>
      <c r="D33" s="50"/>
      <c r="E33" s="50"/>
      <c r="F33" s="50"/>
      <c r="G33" s="50"/>
      <c r="H33" s="50"/>
      <c r="I33" s="50"/>
      <c r="J33" s="50"/>
      <c r="K33" s="11"/>
      <c r="L33" s="11"/>
      <c r="M33" s="11"/>
      <c r="N33" s="11"/>
      <c r="O33" s="11"/>
      <c r="P33" s="11"/>
      <c r="Q33" s="11"/>
      <c r="R33" s="11"/>
      <c r="S33" s="11"/>
      <c r="T33" s="11"/>
      <c r="U33" s="11"/>
    </row>
    <row r="34" spans="1:21" ht="15" customHeight="1">
      <c r="A34" s="11"/>
      <c r="B34" s="125" t="s">
        <v>16</v>
      </c>
      <c r="C34" s="50"/>
      <c r="D34" s="50"/>
      <c r="E34" s="50"/>
      <c r="F34" s="50"/>
      <c r="G34" s="50"/>
      <c r="H34" s="50"/>
      <c r="I34" s="122"/>
      <c r="J34" s="50"/>
      <c r="K34" s="11"/>
      <c r="L34" s="11"/>
      <c r="M34" s="11"/>
      <c r="N34" s="11"/>
      <c r="O34" s="11"/>
      <c r="P34" s="11"/>
      <c r="Q34" s="11"/>
      <c r="R34" s="11"/>
      <c r="S34" s="11"/>
      <c r="T34" s="11"/>
      <c r="U34" s="11"/>
    </row>
    <row r="35" spans="1:21" ht="15" customHeight="1">
      <c r="A35" s="11"/>
      <c r="B35" s="66"/>
      <c r="C35" s="136"/>
      <c r="D35" s="136"/>
      <c r="E35" s="136"/>
      <c r="F35" s="136"/>
      <c r="G35" s="136"/>
      <c r="H35" s="50"/>
      <c r="I35" s="50"/>
      <c r="J35" s="50"/>
      <c r="K35" s="11"/>
      <c r="L35" s="11"/>
      <c r="M35" s="11"/>
      <c r="N35" s="11"/>
      <c r="O35" s="11"/>
      <c r="P35" s="11"/>
      <c r="Q35" s="11"/>
      <c r="R35" s="11"/>
      <c r="S35" s="11"/>
      <c r="T35" s="11"/>
      <c r="U35" s="11"/>
    </row>
    <row r="36" spans="1:21" ht="15" customHeight="1">
      <c r="A36" s="11"/>
      <c r="B36" s="120" t="s">
        <v>47</v>
      </c>
      <c r="C36" s="133"/>
      <c r="D36" s="134"/>
      <c r="E36" s="134"/>
      <c r="F36" s="134"/>
      <c r="G36" s="134"/>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51181102362204722" right="0.51181102362204722" top="0.55118110236220474" bottom="0.55118110236220474" header="0.31496062992125984" footer="0.31496062992125984"/>
  <pageSetup paperSize="9" scale="7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workbookViewId="0">
      <selection activeCell="J32" sqref="J32"/>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140625" customWidth="1"/>
    <col min="13" max="13" width="3.5703125" customWidth="1"/>
    <col min="14" max="14" width="3.7109375" customWidth="1"/>
    <col min="15" max="15" width="2.85546875" customWidth="1"/>
    <col min="16" max="16" width="22.140625" customWidth="1"/>
    <col min="17" max="17" width="2.7109375" customWidth="1"/>
    <col min="18" max="18" width="22.4257812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9</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87" t="s">
        <v>30</v>
      </c>
      <c r="C5" s="11"/>
      <c r="D5" s="11"/>
      <c r="E5" s="11"/>
      <c r="F5" s="11"/>
      <c r="G5" s="11"/>
      <c r="H5" s="11"/>
      <c r="I5" s="11"/>
      <c r="J5" s="11"/>
      <c r="K5" s="11"/>
      <c r="L5" s="11"/>
      <c r="M5" s="11"/>
      <c r="N5" s="11"/>
      <c r="O5" s="11"/>
      <c r="P5" s="11"/>
      <c r="Q5" s="11"/>
      <c r="R5" s="11"/>
      <c r="S5" s="11"/>
      <c r="T5" s="11"/>
      <c r="U5" s="11"/>
    </row>
    <row r="6" spans="1:21" s="48" customFormat="1" ht="14.1" customHeight="1">
      <c r="B6" s="135" t="s">
        <v>96</v>
      </c>
      <c r="C6" s="135"/>
      <c r="D6" s="135"/>
      <c r="E6" s="135"/>
      <c r="F6" s="135"/>
      <c r="G6" s="135"/>
      <c r="H6" s="135"/>
      <c r="I6" s="135"/>
      <c r="J6" s="135"/>
      <c r="K6" s="64"/>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5" t="s">
        <v>72</v>
      </c>
      <c r="C8" s="43"/>
      <c r="D8" s="43"/>
      <c r="E8" s="43"/>
      <c r="F8" s="43"/>
      <c r="G8" s="43"/>
      <c r="H8" s="43"/>
      <c r="I8" s="43"/>
      <c r="J8" s="43"/>
      <c r="K8" s="43"/>
      <c r="L8" s="42"/>
      <c r="M8" s="25"/>
      <c r="N8" s="25"/>
      <c r="O8" s="25"/>
      <c r="P8" s="25"/>
      <c r="Q8" s="25"/>
      <c r="R8" s="25"/>
      <c r="S8" s="25"/>
      <c r="T8" s="25"/>
      <c r="U8" s="25"/>
    </row>
    <row r="9" spans="1:21" s="6" customFormat="1" ht="14.1" customHeight="1">
      <c r="A9" s="25"/>
      <c r="B9" s="65" t="s">
        <v>32</v>
      </c>
      <c r="C9" s="43"/>
      <c r="D9" s="43"/>
      <c r="E9" s="43"/>
      <c r="F9" s="43"/>
      <c r="G9" s="43"/>
      <c r="H9" s="43"/>
      <c r="I9" s="43"/>
      <c r="J9" s="43"/>
      <c r="K9" s="43"/>
      <c r="L9" s="42"/>
      <c r="M9" s="25"/>
      <c r="N9" s="25"/>
      <c r="O9" s="25"/>
      <c r="P9" s="25"/>
      <c r="Q9" s="25"/>
      <c r="R9" s="25"/>
      <c r="S9" s="25"/>
      <c r="T9" s="25"/>
      <c r="U9" s="25"/>
    </row>
    <row r="10" spans="1:21" s="6" customFormat="1" ht="14.1" customHeight="1">
      <c r="A10" s="25"/>
      <c r="B10" s="65" t="s">
        <v>31</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2.95" customHeight="1" thickBot="1">
      <c r="A13" s="12"/>
      <c r="B13" s="4" t="s">
        <v>7</v>
      </c>
      <c r="C13" s="35" t="s">
        <v>2</v>
      </c>
      <c r="D13" s="36" t="s">
        <v>0</v>
      </c>
      <c r="E13" s="37" t="s">
        <v>1</v>
      </c>
      <c r="F13" s="37" t="s">
        <v>3</v>
      </c>
      <c r="G13" s="38" t="s">
        <v>4</v>
      </c>
      <c r="H13" s="39" t="s">
        <v>5</v>
      </c>
      <c r="I13" s="25"/>
      <c r="J13" s="10" t="s">
        <v>79</v>
      </c>
      <c r="K13" s="13"/>
      <c r="L13" s="5"/>
      <c r="M13" s="44"/>
      <c r="N13" s="25"/>
      <c r="O13" s="25"/>
      <c r="P13" s="10" t="s">
        <v>88</v>
      </c>
      <c r="Q13" s="13"/>
      <c r="R13" s="5"/>
      <c r="S13" s="44"/>
      <c r="T13" s="25"/>
      <c r="U13" s="25"/>
    </row>
    <row r="14" spans="1:21" s="6" customFormat="1" ht="14.1" customHeight="1">
      <c r="A14" s="1">
        <v>1</v>
      </c>
      <c r="B14" s="111" t="s">
        <v>11</v>
      </c>
      <c r="C14" s="14">
        <f>COUNT(M14,N17,S14)</f>
        <v>3</v>
      </c>
      <c r="D14" s="15">
        <f>IF(M14&gt;N14,1,0)+IF(N17&gt;M17,1,0)+IF(S14&gt;T14,1,0)</f>
        <v>3</v>
      </c>
      <c r="E14" s="15">
        <f>IF(M14&lt;N14,1,0)+IF(N17&lt;M17,1,0)+IF(S14&lt;T14,1,0)</f>
        <v>0</v>
      </c>
      <c r="F14" s="15">
        <f>VALUE(M14+N17+S14)</f>
        <v>15</v>
      </c>
      <c r="G14" s="15">
        <f>VALUE(N14+M17+T14)</f>
        <v>0</v>
      </c>
      <c r="H14" s="16">
        <f>AVERAGE(F14-G14)</f>
        <v>15</v>
      </c>
      <c r="I14" s="58"/>
      <c r="J14" s="74" t="str">
        <f>B14</f>
        <v>GLOBAL TC</v>
      </c>
      <c r="K14" s="75" t="s">
        <v>6</v>
      </c>
      <c r="L14" s="78" t="str">
        <f>B17</f>
        <v>CT LA SALLE "A"</v>
      </c>
      <c r="M14" s="73">
        <v>5</v>
      </c>
      <c r="N14" s="73">
        <v>0</v>
      </c>
      <c r="O14" s="77"/>
      <c r="P14" s="74" t="str">
        <f>B14</f>
        <v>GLOBAL TC</v>
      </c>
      <c r="Q14" s="75" t="s">
        <v>6</v>
      </c>
      <c r="R14" s="74" t="str">
        <f>B15</f>
        <v>PLAYAS SANTA PONSA TC</v>
      </c>
      <c r="S14" s="73">
        <v>5</v>
      </c>
      <c r="T14" s="73">
        <v>0</v>
      </c>
      <c r="U14" s="25"/>
    </row>
    <row r="15" spans="1:21" s="6" customFormat="1" ht="14.1" customHeight="1">
      <c r="A15" s="2">
        <v>2</v>
      </c>
      <c r="B15" s="70" t="s">
        <v>48</v>
      </c>
      <c r="C15" s="17">
        <f>COUNT(M15,N18,T14)</f>
        <v>3</v>
      </c>
      <c r="D15" s="17">
        <f>IF(M15&gt;N15,1,0)+IF(N18&gt;M18,1,0)+IF(T14&gt;S14,1,0)</f>
        <v>1</v>
      </c>
      <c r="E15" s="17">
        <f>IF(M15&lt;N15,1,0)+IF(N18&lt;M18,1,0)+IF(T14&lt;S14,1,0)</f>
        <v>2</v>
      </c>
      <c r="F15" s="17">
        <f>VALUE(M15+N18+T14)</f>
        <v>7</v>
      </c>
      <c r="G15" s="17">
        <f>VALUE(N15+M18+S14)</f>
        <v>8</v>
      </c>
      <c r="H15" s="18">
        <f>AVERAGE(F15-G15)</f>
        <v>-1</v>
      </c>
      <c r="I15" s="58"/>
      <c r="J15" s="74" t="str">
        <f>B15</f>
        <v>PLAYAS SANTA PONSA TC</v>
      </c>
      <c r="K15" s="75" t="s">
        <v>6</v>
      </c>
      <c r="L15" s="78" t="str">
        <f>B16</f>
        <v>ACTION TT</v>
      </c>
      <c r="M15" s="73">
        <v>5</v>
      </c>
      <c r="N15" s="73">
        <v>0</v>
      </c>
      <c r="O15" s="77"/>
      <c r="P15" s="78" t="str">
        <f>B16</f>
        <v>ACTION TT</v>
      </c>
      <c r="Q15" s="75" t="s">
        <v>6</v>
      </c>
      <c r="R15" s="74" t="str">
        <f>B17</f>
        <v>CT LA SALLE "A"</v>
      </c>
      <c r="S15" s="113">
        <v>0</v>
      </c>
      <c r="T15" s="113">
        <v>5</v>
      </c>
      <c r="U15" s="25"/>
    </row>
    <row r="16" spans="1:21" s="6" customFormat="1" ht="14.1" customHeight="1">
      <c r="A16" s="2">
        <v>3</v>
      </c>
      <c r="B16" s="70" t="s">
        <v>50</v>
      </c>
      <c r="C16" s="17">
        <f>COUNT(N15,M17,S15)</f>
        <v>3</v>
      </c>
      <c r="D16" s="23">
        <f>IF(M17&gt;N17,1,0)+IF(N15&gt;M15,1,0)+IF(S15&gt;T15,1,0)</f>
        <v>0</v>
      </c>
      <c r="E16" s="23">
        <f>IF(M17&lt;N17,1,0)+IF(N15&lt;M15,1,0)+IF(S15&lt;T15,1,0)</f>
        <v>3</v>
      </c>
      <c r="F16" s="23">
        <f>VALUE(N15+M17+S15)</f>
        <v>0</v>
      </c>
      <c r="G16" s="23">
        <f>VALUE(M15+N17+T15)</f>
        <v>15</v>
      </c>
      <c r="H16" s="24">
        <f>AVERAGE(F16-G16)</f>
        <v>-15</v>
      </c>
      <c r="I16" s="25"/>
      <c r="J16" s="10" t="s">
        <v>87</v>
      </c>
      <c r="K16" s="13"/>
      <c r="L16" s="5"/>
      <c r="M16" s="44"/>
      <c r="N16" s="25"/>
      <c r="O16" s="25"/>
      <c r="P16" s="25"/>
      <c r="Q16" s="25"/>
      <c r="R16" s="25"/>
      <c r="S16" s="25"/>
      <c r="T16" s="25"/>
      <c r="U16" s="25"/>
    </row>
    <row r="17" spans="1:21" s="6" customFormat="1" ht="14.1" customHeight="1" thickBot="1">
      <c r="A17" s="3">
        <v>4</v>
      </c>
      <c r="B17" s="88" t="s">
        <v>24</v>
      </c>
      <c r="C17" s="19">
        <f>COUNT(N14,M18,T15)</f>
        <v>3</v>
      </c>
      <c r="D17" s="19">
        <f>IF(N14&gt;M14,1,0)+IF(M18&gt;N18,1,0)+IF(T15&gt;S15,1,0)</f>
        <v>2</v>
      </c>
      <c r="E17" s="19">
        <f>IF(N14&lt;M14,1,0)+IF(M18&lt;N18,1,0)+IF(T15&lt;S15,1,0)</f>
        <v>1</v>
      </c>
      <c r="F17" s="19">
        <f>VALUE(N14+M18+T15)</f>
        <v>8</v>
      </c>
      <c r="G17" s="19">
        <f>VALUE(M14+N18+S15)</f>
        <v>7</v>
      </c>
      <c r="H17" s="20">
        <f>AVERAGE(F17-G17)</f>
        <v>1</v>
      </c>
      <c r="I17" s="25"/>
      <c r="J17" s="74" t="str">
        <f>B16</f>
        <v>ACTION TT</v>
      </c>
      <c r="K17" s="75" t="s">
        <v>6</v>
      </c>
      <c r="L17" s="81" t="str">
        <f>B14</f>
        <v>GLOBAL TC</v>
      </c>
      <c r="M17" s="113">
        <v>0</v>
      </c>
      <c r="N17" s="113">
        <v>5</v>
      </c>
      <c r="O17" s="25"/>
      <c r="P17" s="25"/>
      <c r="Q17" s="25"/>
      <c r="R17" s="25"/>
      <c r="S17" s="25"/>
      <c r="T17" s="25"/>
      <c r="U17" s="25"/>
    </row>
    <row r="18" spans="1:21" s="6" customFormat="1" ht="14.1" customHeight="1">
      <c r="A18" s="25"/>
      <c r="B18" s="25"/>
      <c r="C18" s="25"/>
      <c r="D18" s="25"/>
      <c r="E18" s="25"/>
      <c r="F18" s="25"/>
      <c r="G18" s="25"/>
      <c r="H18" s="25"/>
      <c r="I18" s="25"/>
      <c r="J18" s="89" t="str">
        <f>B17</f>
        <v>CT LA SALLE "A"</v>
      </c>
      <c r="K18" s="75" t="s">
        <v>6</v>
      </c>
      <c r="L18" s="83" t="str">
        <f>B15</f>
        <v>PLAYAS SANTA PONSA TC</v>
      </c>
      <c r="M18" s="80">
        <v>3</v>
      </c>
      <c r="N18" s="80">
        <v>2</v>
      </c>
      <c r="O18" s="25"/>
      <c r="P18" s="25"/>
      <c r="Q18" s="25"/>
      <c r="R18" s="25"/>
      <c r="S18" s="25"/>
      <c r="T18" s="25"/>
      <c r="U18" s="25"/>
    </row>
    <row r="19" spans="1:21" ht="12.95" customHeight="1" thickBot="1">
      <c r="A19" s="25"/>
      <c r="B19" s="25"/>
      <c r="C19" s="25"/>
      <c r="D19" s="25"/>
      <c r="E19" s="25"/>
      <c r="F19" s="25"/>
      <c r="G19" s="25"/>
      <c r="H19" s="25"/>
      <c r="I19" s="25"/>
      <c r="J19" s="25"/>
      <c r="K19" s="25"/>
      <c r="L19" s="25"/>
      <c r="M19" s="25"/>
      <c r="N19" s="25"/>
      <c r="O19" s="25"/>
      <c r="P19" s="25"/>
      <c r="Q19" s="25"/>
      <c r="R19" s="25"/>
      <c r="S19" s="25"/>
      <c r="T19" s="25"/>
      <c r="U19" s="11"/>
    </row>
    <row r="20" spans="1:21" s="6" customFormat="1" ht="12.95" customHeight="1" thickBot="1">
      <c r="A20" s="12"/>
      <c r="B20" s="4" t="s">
        <v>8</v>
      </c>
      <c r="C20" s="35" t="s">
        <v>2</v>
      </c>
      <c r="D20" s="36" t="s">
        <v>0</v>
      </c>
      <c r="E20" s="37" t="s">
        <v>1</v>
      </c>
      <c r="F20" s="37" t="s">
        <v>3</v>
      </c>
      <c r="G20" s="38" t="s">
        <v>4</v>
      </c>
      <c r="H20" s="39" t="s">
        <v>5</v>
      </c>
      <c r="I20" s="25"/>
      <c r="J20" s="10" t="s">
        <v>79</v>
      </c>
      <c r="K20" s="13"/>
      <c r="L20" s="5"/>
      <c r="M20" s="44"/>
      <c r="N20" s="25"/>
      <c r="O20" s="25"/>
      <c r="P20" s="10" t="s">
        <v>88</v>
      </c>
      <c r="Q20" s="13"/>
      <c r="R20" s="5"/>
      <c r="S20" s="44"/>
      <c r="T20" s="25"/>
      <c r="U20" s="25"/>
    </row>
    <row r="21" spans="1:21" s="6" customFormat="1" ht="14.1" customHeight="1">
      <c r="A21" s="1">
        <v>1</v>
      </c>
      <c r="B21" s="69" t="s">
        <v>16</v>
      </c>
      <c r="C21" s="14">
        <f>COUNT(M21,N24,S21)</f>
        <v>3</v>
      </c>
      <c r="D21" s="15">
        <f>IF(M21&gt;N21,1,0)+IF(N24&gt;M24,1,0)+IF(S21&gt;T21,1,0)</f>
        <v>1</v>
      </c>
      <c r="E21" s="15">
        <f>IF(M21&lt;N21,1,0)+IF(N24&lt;M24,1,0)+IF(S21&lt;T21,1,0)</f>
        <v>2</v>
      </c>
      <c r="F21" s="15">
        <f>VALUE(M21+N24+S21)</f>
        <v>7</v>
      </c>
      <c r="G21" s="15">
        <f>VALUE(N21+M24+T21)</f>
        <v>6</v>
      </c>
      <c r="H21" s="16">
        <f>AVERAGE(F21-G21)</f>
        <v>1</v>
      </c>
      <c r="I21" s="58"/>
      <c r="J21" s="74" t="str">
        <f>B21</f>
        <v>MALLORCA TC TEULERA</v>
      </c>
      <c r="K21" s="75" t="s">
        <v>6</v>
      </c>
      <c r="L21" s="78" t="str">
        <f>B24</f>
        <v>VILAS TA</v>
      </c>
      <c r="M21" s="73">
        <v>2</v>
      </c>
      <c r="N21" s="73">
        <v>3</v>
      </c>
      <c r="O21" s="77"/>
      <c r="P21" s="74" t="str">
        <f>B21</f>
        <v>MALLORCA TC TEULERA</v>
      </c>
      <c r="Q21" s="75" t="s">
        <v>6</v>
      </c>
      <c r="R21" s="74" t="str">
        <f>B22</f>
        <v>CT MANACOR "A"</v>
      </c>
      <c r="S21" s="113">
        <v>0</v>
      </c>
      <c r="T21" s="113">
        <v>3</v>
      </c>
      <c r="U21" s="25"/>
    </row>
    <row r="22" spans="1:21" s="6" customFormat="1" ht="14.1" customHeight="1">
      <c r="A22" s="2">
        <v>2</v>
      </c>
      <c r="B22" s="70" t="s">
        <v>49</v>
      </c>
      <c r="C22" s="17">
        <f>COUNT(M22,N25,T21)</f>
        <v>3</v>
      </c>
      <c r="D22" s="17">
        <f>IF(M22&gt;N22,1,0)+IF(N25&gt;M25,1,0)+IF(T21&gt;S21,1,0)</f>
        <v>1</v>
      </c>
      <c r="E22" s="17">
        <f>IF(M22&lt;N22,1,0)+IF(N25&lt;M25,1,0)+IF(T21&lt;S21,1,0)</f>
        <v>2</v>
      </c>
      <c r="F22" s="17">
        <f>VALUE(M22+N25+T21)</f>
        <v>7</v>
      </c>
      <c r="G22" s="17">
        <f>VALUE(N22+M25+S21)</f>
        <v>6</v>
      </c>
      <c r="H22" s="18">
        <f>AVERAGE(F22-G22)</f>
        <v>1</v>
      </c>
      <c r="I22" s="58"/>
      <c r="J22" s="74" t="str">
        <f>B22</f>
        <v>CT MANACOR "A"</v>
      </c>
      <c r="K22" s="75" t="s">
        <v>6</v>
      </c>
      <c r="L22" s="78" t="str">
        <f>B23</f>
        <v>OPEN MARRATXÍ</v>
      </c>
      <c r="M22" s="73">
        <v>2</v>
      </c>
      <c r="N22" s="73">
        <v>3</v>
      </c>
      <c r="O22" s="77"/>
      <c r="P22" s="78" t="str">
        <f>B23</f>
        <v>OPEN MARRATXÍ</v>
      </c>
      <c r="Q22" s="75" t="s">
        <v>6</v>
      </c>
      <c r="R22" s="74" t="str">
        <f>B24</f>
        <v>VILAS TA</v>
      </c>
      <c r="S22" s="73">
        <v>1</v>
      </c>
      <c r="T22" s="73">
        <v>4</v>
      </c>
      <c r="U22" s="25"/>
    </row>
    <row r="23" spans="1:21" s="6" customFormat="1" ht="14.1" customHeight="1">
      <c r="A23" s="2">
        <v>3</v>
      </c>
      <c r="B23" s="70" t="s">
        <v>10</v>
      </c>
      <c r="C23" s="17">
        <f>COUNT(N22,M24,S22)</f>
        <v>3</v>
      </c>
      <c r="D23" s="23">
        <f>IF(M24&gt;N24,1,0)+IF(N22&gt;M22,1,0)+IF(S22&gt;T22,1,0)</f>
        <v>1</v>
      </c>
      <c r="E23" s="23">
        <f>IF(M24&lt;N24,1,0)+IF(N22&lt;M22,1,0)+IF(S22&lt;T22,1,0)</f>
        <v>2</v>
      </c>
      <c r="F23" s="23">
        <f>VALUE(N22+M24+S22)</f>
        <v>4</v>
      </c>
      <c r="G23" s="23">
        <f>VALUE(M22+N24+T22)</f>
        <v>11</v>
      </c>
      <c r="H23" s="24">
        <f>AVERAGE(F23-G23)</f>
        <v>-7</v>
      </c>
      <c r="I23" s="25"/>
      <c r="J23" s="10" t="s">
        <v>87</v>
      </c>
      <c r="K23" s="13"/>
      <c r="L23" s="5"/>
      <c r="M23" s="44"/>
      <c r="N23" s="25"/>
      <c r="O23" s="25"/>
      <c r="P23" s="25"/>
      <c r="Q23" s="25"/>
      <c r="R23" s="25"/>
      <c r="S23" s="25"/>
      <c r="T23" s="25"/>
      <c r="U23" s="25"/>
    </row>
    <row r="24" spans="1:21" s="6" customFormat="1" ht="14.1" customHeight="1" thickBot="1">
      <c r="A24" s="3">
        <v>4</v>
      </c>
      <c r="B24" s="116" t="s">
        <v>51</v>
      </c>
      <c r="C24" s="19">
        <f>COUNT(N21,M25,T22)</f>
        <v>3</v>
      </c>
      <c r="D24" s="19">
        <f>IF(N21&gt;M21,1,0)+IF(M25&gt;N25,1,0)+IF(T22&gt;S22,1,0)</f>
        <v>3</v>
      </c>
      <c r="E24" s="19">
        <f>IF(N21&lt;M21,1,0)+IF(M25&lt;N25,1,0)+IF(T22&lt;S22,1,0)</f>
        <v>0</v>
      </c>
      <c r="F24" s="19">
        <f>VALUE(N21+M25+T22)</f>
        <v>10</v>
      </c>
      <c r="G24" s="19">
        <f>VALUE(M21+N25+S22)</f>
        <v>5</v>
      </c>
      <c r="H24" s="20">
        <f>AVERAGE(F24-G24)</f>
        <v>5</v>
      </c>
      <c r="I24" s="25"/>
      <c r="J24" s="74" t="str">
        <f>B23</f>
        <v>OPEN MARRATXÍ</v>
      </c>
      <c r="K24" s="75" t="s">
        <v>6</v>
      </c>
      <c r="L24" s="81" t="str">
        <f>B21</f>
        <v>MALLORCA TC TEULERA</v>
      </c>
      <c r="M24" s="73">
        <v>0</v>
      </c>
      <c r="N24" s="73">
        <v>5</v>
      </c>
      <c r="O24" s="25"/>
      <c r="P24" s="25"/>
      <c r="Q24" s="25"/>
      <c r="R24" s="25"/>
      <c r="S24" s="25"/>
      <c r="T24" s="25"/>
      <c r="U24" s="25"/>
    </row>
    <row r="25" spans="1:21" s="6" customFormat="1" ht="14.1" customHeight="1">
      <c r="A25" s="25"/>
      <c r="B25" s="25"/>
      <c r="C25" s="25"/>
      <c r="D25" s="25"/>
      <c r="E25" s="25"/>
      <c r="F25" s="25"/>
      <c r="G25" s="25"/>
      <c r="H25" s="25"/>
      <c r="I25" s="25"/>
      <c r="J25" s="89" t="str">
        <f>B24</f>
        <v>VILAS TA</v>
      </c>
      <c r="K25" s="75" t="s">
        <v>6</v>
      </c>
      <c r="L25" s="83" t="str">
        <f>B22</f>
        <v>CT MANACOR "A"</v>
      </c>
      <c r="M25" s="80">
        <v>3</v>
      </c>
      <c r="N25" s="80">
        <v>2</v>
      </c>
      <c r="O25" s="25"/>
      <c r="P25" s="25"/>
      <c r="Q25" s="25"/>
      <c r="R25" s="25"/>
      <c r="S25" s="25"/>
      <c r="T25" s="25"/>
      <c r="U25" s="25"/>
    </row>
    <row r="26" spans="1:21" ht="12.95" customHeight="1">
      <c r="A26" s="11"/>
      <c r="B26" s="11"/>
      <c r="C26" s="11"/>
      <c r="D26" s="11"/>
      <c r="E26" s="11"/>
      <c r="F26" s="11"/>
      <c r="G26" s="11"/>
      <c r="H26" s="11"/>
      <c r="I26" s="11"/>
      <c r="J26" s="11"/>
      <c r="K26" s="11"/>
      <c r="L26" s="11"/>
      <c r="M26" s="11"/>
      <c r="N26" s="11"/>
      <c r="O26" s="11"/>
      <c r="P26" s="11"/>
      <c r="Q26" s="11"/>
      <c r="R26" s="11"/>
      <c r="S26" s="11"/>
      <c r="T26" s="11"/>
      <c r="U26" s="11"/>
    </row>
    <row r="27" spans="1:21">
      <c r="A27" s="11"/>
      <c r="B27" s="11"/>
      <c r="C27" s="11"/>
      <c r="D27" s="11"/>
      <c r="E27" s="11"/>
      <c r="F27" s="11"/>
      <c r="G27" s="11"/>
      <c r="H27" s="11"/>
      <c r="I27" s="11"/>
      <c r="J27" s="11"/>
      <c r="L27" s="118"/>
      <c r="M27" s="11"/>
      <c r="N27" s="11"/>
      <c r="O27" s="11"/>
      <c r="P27" s="11"/>
      <c r="Q27" s="11"/>
      <c r="R27" s="11"/>
      <c r="S27" s="11"/>
      <c r="T27" s="11"/>
      <c r="U27" s="11"/>
    </row>
    <row r="28" spans="1:21">
      <c r="A28" s="11"/>
      <c r="B28" s="40" t="s">
        <v>19</v>
      </c>
      <c r="C28" s="51"/>
      <c r="D28" s="121" t="s">
        <v>98</v>
      </c>
      <c r="E28" s="11"/>
      <c r="F28" s="11"/>
      <c r="H28" s="11"/>
      <c r="I28" s="11"/>
      <c r="J28" s="11"/>
      <c r="K28" s="11"/>
      <c r="L28" s="11"/>
      <c r="M28" s="11"/>
      <c r="N28" s="11"/>
      <c r="O28" s="11"/>
      <c r="P28" s="11"/>
      <c r="Q28" s="11"/>
      <c r="R28" s="11"/>
      <c r="S28" s="11"/>
      <c r="T28" s="11"/>
      <c r="U28" s="11"/>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11"/>
      <c r="B30" s="119" t="s">
        <v>11</v>
      </c>
      <c r="C30" s="11"/>
      <c r="D30" s="11"/>
      <c r="E30" s="11"/>
      <c r="F30" s="11"/>
      <c r="G30" s="11"/>
      <c r="H30" s="11"/>
      <c r="I30" s="11"/>
      <c r="J30" s="11"/>
      <c r="K30" s="11"/>
      <c r="L30" s="11"/>
      <c r="M30" s="11"/>
      <c r="N30" s="11"/>
      <c r="O30" s="11"/>
      <c r="P30" s="11"/>
      <c r="Q30" s="11"/>
      <c r="R30" s="11"/>
      <c r="S30" s="11"/>
      <c r="T30" s="11"/>
      <c r="U30" s="11"/>
    </row>
    <row r="31" spans="1:21" ht="15" customHeight="1">
      <c r="A31" s="11"/>
      <c r="B31" s="66"/>
      <c r="C31" s="67"/>
      <c r="D31" s="67"/>
      <c r="E31" s="67"/>
      <c r="F31" s="67"/>
      <c r="G31" s="67"/>
      <c r="H31" s="67"/>
      <c r="I31" s="67"/>
      <c r="J31" s="67"/>
      <c r="K31" s="11"/>
      <c r="L31" s="11"/>
      <c r="M31" s="11"/>
      <c r="N31" s="11"/>
      <c r="O31" s="11"/>
      <c r="P31" s="11"/>
      <c r="Q31" s="11"/>
      <c r="R31" s="11"/>
      <c r="S31" s="11"/>
      <c r="T31" s="11"/>
      <c r="U31" s="11"/>
    </row>
    <row r="32" spans="1:21" ht="15" customHeight="1">
      <c r="A32" s="11"/>
      <c r="B32" s="123" t="s">
        <v>22</v>
      </c>
      <c r="C32" s="134"/>
      <c r="D32" s="134"/>
      <c r="E32" s="134"/>
      <c r="F32" s="134"/>
      <c r="G32" s="134"/>
      <c r="H32" s="50"/>
      <c r="I32" s="50"/>
      <c r="J32" s="50"/>
      <c r="K32" s="11"/>
      <c r="L32" s="11"/>
      <c r="M32" s="11"/>
      <c r="N32" s="11"/>
      <c r="O32" s="11"/>
      <c r="P32" s="11"/>
      <c r="Q32" s="11"/>
      <c r="R32" s="11"/>
      <c r="S32" s="11"/>
      <c r="T32" s="11"/>
      <c r="U32" s="11"/>
    </row>
    <row r="33" spans="1:21" ht="15" customHeight="1">
      <c r="A33" s="11"/>
      <c r="B33" s="124"/>
      <c r="C33" s="50"/>
      <c r="D33" s="50"/>
      <c r="E33" s="50"/>
      <c r="F33" s="50"/>
      <c r="G33" s="50"/>
      <c r="H33" s="50"/>
      <c r="I33" s="50"/>
      <c r="J33" s="50"/>
      <c r="K33" s="11"/>
      <c r="L33" s="11"/>
      <c r="M33" s="11"/>
      <c r="N33" s="11"/>
      <c r="O33" s="11"/>
      <c r="P33" s="11"/>
      <c r="Q33" s="11"/>
      <c r="R33" s="11"/>
      <c r="S33" s="11"/>
      <c r="T33" s="11"/>
      <c r="U33" s="11"/>
    </row>
    <row r="34" spans="1:21" ht="15" customHeight="1">
      <c r="A34" s="11"/>
      <c r="B34" s="125" t="s">
        <v>23</v>
      </c>
      <c r="C34" s="50"/>
      <c r="D34" s="50"/>
      <c r="E34" s="50"/>
      <c r="F34" s="50"/>
      <c r="G34" s="50"/>
      <c r="H34" s="50"/>
      <c r="I34" s="122"/>
      <c r="J34" s="50"/>
      <c r="K34" s="11"/>
      <c r="L34" s="11"/>
      <c r="M34" s="11"/>
      <c r="N34" s="11"/>
      <c r="O34" s="11"/>
      <c r="P34" s="11"/>
      <c r="Q34" s="11"/>
      <c r="R34" s="11"/>
      <c r="S34" s="11"/>
      <c r="T34" s="11"/>
      <c r="U34" s="11"/>
    </row>
    <row r="35" spans="1:21" ht="15" customHeight="1">
      <c r="A35" s="11"/>
      <c r="B35" s="66"/>
      <c r="C35" s="136"/>
      <c r="D35" s="136"/>
      <c r="E35" s="136"/>
      <c r="F35" s="136"/>
      <c r="G35" s="136"/>
      <c r="H35" s="50"/>
      <c r="I35" s="50"/>
      <c r="J35" s="50"/>
      <c r="K35" s="11"/>
      <c r="L35" s="11"/>
      <c r="M35" s="11"/>
      <c r="N35" s="11"/>
      <c r="O35" s="11"/>
      <c r="P35" s="11"/>
      <c r="Q35" s="11"/>
      <c r="R35" s="11"/>
      <c r="S35" s="11"/>
      <c r="T35" s="11"/>
      <c r="U35" s="11"/>
    </row>
    <row r="36" spans="1:21" ht="15" customHeight="1">
      <c r="A36" s="11"/>
      <c r="B36" s="120" t="s">
        <v>51</v>
      </c>
      <c r="C36" s="133"/>
      <c r="D36" s="134"/>
      <c r="E36" s="134"/>
      <c r="F36" s="134"/>
      <c r="G36" s="134"/>
      <c r="H36" s="11"/>
      <c r="I36" s="11"/>
      <c r="J36" s="11"/>
      <c r="K36" s="11"/>
      <c r="L36" s="11"/>
      <c r="M36" s="11"/>
      <c r="N36" s="11"/>
      <c r="O36" s="11"/>
      <c r="P36" s="11"/>
      <c r="Q36" s="11"/>
      <c r="R36" s="11"/>
      <c r="S36" s="11"/>
      <c r="T36" s="11"/>
      <c r="U36" s="11"/>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2.95" customHeight="1"/>
    <row r="40" spans="1:21" ht="12.95" customHeight="1"/>
    <row r="41" spans="1:21" ht="12.95" customHeight="1"/>
    <row r="42" spans="1:21" ht="12.95" customHeight="1"/>
    <row r="43" spans="1:21" ht="12.95" customHeight="1"/>
    <row r="44" spans="1:21" ht="12.95" customHeight="1"/>
    <row r="45" spans="1:21" ht="12.95" customHeight="1"/>
    <row r="46" spans="1:21" ht="15.95" customHeight="1"/>
    <row r="47" spans="1:21" ht="15.95" customHeight="1"/>
    <row r="48" spans="1:21" ht="15.95" customHeight="1"/>
  </sheetData>
  <mergeCells count="4">
    <mergeCell ref="B6:J6"/>
    <mergeCell ref="C32:G32"/>
    <mergeCell ref="C35:G35"/>
    <mergeCell ref="C36:G36"/>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U59"/>
  <sheetViews>
    <sheetView topLeftCell="A13" workbookViewId="0">
      <selection activeCell="D39" sqref="D39"/>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2.85546875" customWidth="1"/>
    <col min="16" max="16" width="22.140625" customWidth="1"/>
    <col min="17" max="17" width="2.7109375" customWidth="1"/>
    <col min="18" max="18" width="21.2851562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52</v>
      </c>
      <c r="C3" s="11"/>
      <c r="D3" s="11"/>
      <c r="E3" s="11"/>
      <c r="F3" s="11"/>
      <c r="G3" s="11"/>
      <c r="H3" s="11"/>
      <c r="I3" s="11"/>
      <c r="J3" s="11"/>
      <c r="K3" s="11"/>
      <c r="L3" s="11"/>
      <c r="M3" s="11"/>
      <c r="N3" s="11"/>
      <c r="O3" s="11"/>
      <c r="P3" s="11"/>
      <c r="Q3" s="11"/>
      <c r="R3" s="11"/>
      <c r="S3" s="11"/>
      <c r="T3" s="11"/>
      <c r="U3" s="11"/>
    </row>
    <row r="4" spans="1:21" ht="18.75" customHeight="1">
      <c r="A4" s="11"/>
      <c r="B4" s="27"/>
      <c r="C4" s="11"/>
      <c r="D4" s="11"/>
      <c r="E4" s="11"/>
      <c r="F4" s="11"/>
      <c r="G4" s="11"/>
      <c r="H4" s="11"/>
      <c r="I4" s="11"/>
      <c r="J4" s="11"/>
      <c r="K4" s="11"/>
      <c r="L4" s="11"/>
      <c r="M4" s="11"/>
      <c r="N4" s="11"/>
      <c r="O4" s="11"/>
      <c r="P4" s="11"/>
      <c r="Q4" s="11"/>
      <c r="R4" s="11"/>
      <c r="S4" s="11"/>
      <c r="T4" s="11"/>
      <c r="U4" s="11"/>
    </row>
    <row r="5" spans="1:21" ht="14.1" customHeight="1">
      <c r="A5" s="11"/>
      <c r="B5" s="97" t="s">
        <v>35</v>
      </c>
      <c r="C5" s="11"/>
      <c r="D5" s="11"/>
      <c r="E5" s="11"/>
      <c r="F5" s="11"/>
      <c r="G5" s="11"/>
      <c r="H5" s="11"/>
      <c r="I5" s="11"/>
      <c r="J5" s="11"/>
      <c r="K5" s="11"/>
      <c r="L5" s="11"/>
      <c r="M5" s="11"/>
      <c r="N5" s="11"/>
      <c r="O5" s="11"/>
      <c r="P5" s="11"/>
      <c r="Q5" s="11"/>
      <c r="R5" s="11"/>
      <c r="S5" s="11"/>
      <c r="T5" s="11"/>
      <c r="U5" s="11"/>
    </row>
    <row r="6" spans="1:21" ht="14.1" customHeight="1">
      <c r="A6" s="11"/>
      <c r="B6" s="68" t="s">
        <v>92</v>
      </c>
      <c r="C6" s="11"/>
      <c r="D6" s="11"/>
      <c r="E6" s="11"/>
      <c r="F6" s="11"/>
      <c r="G6" s="11"/>
      <c r="H6" s="11"/>
      <c r="I6" s="11"/>
      <c r="J6" s="11"/>
      <c r="K6" s="11"/>
      <c r="L6" s="11"/>
      <c r="M6" s="11"/>
      <c r="N6" s="11"/>
      <c r="O6" s="11"/>
      <c r="P6" s="11"/>
      <c r="Q6" s="11"/>
      <c r="R6" s="11"/>
      <c r="S6" s="11"/>
      <c r="T6" s="11"/>
      <c r="U6" s="11"/>
    </row>
    <row r="7" spans="1:21" ht="14.1" customHeight="1">
      <c r="A7" s="11"/>
      <c r="B7" s="27"/>
      <c r="C7" s="11"/>
      <c r="D7" s="11"/>
      <c r="E7" s="11"/>
      <c r="F7" s="11"/>
      <c r="G7" s="11"/>
      <c r="H7" s="11"/>
      <c r="I7" s="11"/>
      <c r="J7" s="11"/>
      <c r="K7" s="11"/>
      <c r="L7" s="11"/>
      <c r="M7" s="11"/>
      <c r="N7" s="11"/>
      <c r="O7" s="11"/>
      <c r="P7" s="11"/>
      <c r="Q7" s="11"/>
      <c r="R7" s="11"/>
      <c r="S7" s="11"/>
      <c r="T7" s="11"/>
      <c r="U7" s="11"/>
    </row>
    <row r="8" spans="1:21" ht="14.1" customHeight="1" thickBot="1">
      <c r="A8" s="11"/>
      <c r="B8" s="27"/>
      <c r="C8" s="11"/>
      <c r="D8" s="11"/>
      <c r="E8" s="11"/>
      <c r="F8" s="11"/>
      <c r="G8" s="11"/>
      <c r="H8" s="11"/>
      <c r="I8" s="11"/>
      <c r="J8" s="11"/>
      <c r="K8" s="11"/>
      <c r="L8" s="11"/>
      <c r="M8" s="11"/>
      <c r="N8" s="11"/>
      <c r="O8" s="11"/>
      <c r="P8" s="11"/>
      <c r="Q8" s="11"/>
      <c r="R8" s="11"/>
      <c r="S8" s="11"/>
      <c r="T8" s="11"/>
      <c r="U8" s="11"/>
    </row>
    <row r="9" spans="1:21" s="6" customFormat="1" ht="12.95" customHeight="1" thickBot="1">
      <c r="A9" s="12"/>
      <c r="B9" s="4" t="s">
        <v>7</v>
      </c>
      <c r="C9" s="94" t="s">
        <v>2</v>
      </c>
      <c r="D9" s="32" t="s">
        <v>0</v>
      </c>
      <c r="E9" s="33" t="s">
        <v>1</v>
      </c>
      <c r="F9" s="33" t="s">
        <v>3</v>
      </c>
      <c r="G9" s="34" t="s">
        <v>4</v>
      </c>
      <c r="H9" s="95" t="s">
        <v>5</v>
      </c>
      <c r="I9" s="25"/>
      <c r="J9" s="9" t="s">
        <v>74</v>
      </c>
      <c r="K9" s="22"/>
      <c r="L9" s="5"/>
      <c r="M9" s="44"/>
      <c r="N9" s="25"/>
      <c r="O9" s="25"/>
      <c r="P9" s="9" t="s">
        <v>80</v>
      </c>
      <c r="Q9" s="22"/>
      <c r="R9" s="5"/>
      <c r="S9" s="44"/>
      <c r="T9" s="25"/>
      <c r="U9" s="25"/>
    </row>
    <row r="10" spans="1:21" s="6" customFormat="1" ht="12.95" customHeight="1">
      <c r="A10" s="7">
        <v>1</v>
      </c>
      <c r="B10" s="111" t="s">
        <v>48</v>
      </c>
      <c r="C10" s="14">
        <f>COUNT(M10,N13,S10)</f>
        <v>3</v>
      </c>
      <c r="D10" s="15">
        <f>IF(M10&gt;N10,1,0)+IF(N13&gt;M13,1,0)+IF(S10&gt;T10,1,0)</f>
        <v>3</v>
      </c>
      <c r="E10" s="15">
        <f>IF(M10&lt;N10,1,0)+IF(N13&lt;M13,1,0)+IF(S10&lt;T10,1,0)</f>
        <v>0</v>
      </c>
      <c r="F10" s="15">
        <f>VALUE(M10+N13+S10)</f>
        <v>12</v>
      </c>
      <c r="G10" s="15">
        <f>VALUE(N10+M13+T10)</f>
        <v>3</v>
      </c>
      <c r="H10" s="16">
        <f>AVERAGE(F10-G10)</f>
        <v>9</v>
      </c>
      <c r="I10" s="58"/>
      <c r="J10" s="74" t="str">
        <f>B10</f>
        <v>PLAYAS SANTA PONSA TC</v>
      </c>
      <c r="K10" s="75" t="s">
        <v>6</v>
      </c>
      <c r="L10" s="78" t="str">
        <f>B13</f>
        <v>ES CENTRE TyP- "B"</v>
      </c>
      <c r="M10" s="73">
        <v>5</v>
      </c>
      <c r="N10" s="73">
        <v>0</v>
      </c>
      <c r="O10" s="77"/>
      <c r="P10" s="74" t="str">
        <f>B10</f>
        <v>PLAYAS SANTA PONSA TC</v>
      </c>
      <c r="Q10" s="75" t="s">
        <v>6</v>
      </c>
      <c r="R10" s="74" t="str">
        <f>B11</f>
        <v>ACTION TT</v>
      </c>
      <c r="S10" s="73">
        <v>3</v>
      </c>
      <c r="T10" s="73">
        <v>2</v>
      </c>
      <c r="U10" s="25"/>
    </row>
    <row r="11" spans="1:21" s="6" customFormat="1" ht="12.95" customHeight="1">
      <c r="A11" s="8">
        <v>2</v>
      </c>
      <c r="B11" s="112" t="s">
        <v>50</v>
      </c>
      <c r="C11" s="17">
        <f>COUNT(M11,N14,T10)</f>
        <v>3</v>
      </c>
      <c r="D11" s="17">
        <f>IF(M11&gt;N11,1,0)+IF(N14&gt;M14,1,0)+IF(T10&gt;S10,1,0)</f>
        <v>2</v>
      </c>
      <c r="E11" s="17">
        <f>IF(M11&lt;N11,1,0)+IF(N14&lt;M14,1,0)+IF(T10&lt;S10,1,0)</f>
        <v>1</v>
      </c>
      <c r="F11" s="17">
        <f>VALUE(M11+N14+T10)</f>
        <v>11</v>
      </c>
      <c r="G11" s="17">
        <f>VALUE(N11+M14+S10)</f>
        <v>4</v>
      </c>
      <c r="H11" s="18">
        <f>AVERAGE(F11-G11)</f>
        <v>7</v>
      </c>
      <c r="I11" s="58"/>
      <c r="J11" s="74" t="str">
        <f>B11</f>
        <v>ACTION TT</v>
      </c>
      <c r="K11" s="75" t="s">
        <v>6</v>
      </c>
      <c r="L11" s="78" t="str">
        <f>B12</f>
        <v>CT BELLAVISTA</v>
      </c>
      <c r="M11" s="73">
        <v>4</v>
      </c>
      <c r="N11" s="73">
        <v>1</v>
      </c>
      <c r="O11" s="77"/>
      <c r="P11" s="78" t="str">
        <f>B12</f>
        <v>CT BELLAVISTA</v>
      </c>
      <c r="Q11" s="75" t="s">
        <v>6</v>
      </c>
      <c r="R11" s="74" t="str">
        <f>B13</f>
        <v>ES CENTRE TyP- "B"</v>
      </c>
      <c r="S11" s="73">
        <v>4</v>
      </c>
      <c r="T11" s="73">
        <v>1</v>
      </c>
      <c r="U11" s="25"/>
    </row>
    <row r="12" spans="1:21" s="6" customFormat="1" ht="12.95" customHeight="1">
      <c r="A12" s="8">
        <v>3</v>
      </c>
      <c r="B12" s="91" t="s">
        <v>89</v>
      </c>
      <c r="C12" s="17">
        <f>COUNT(N11,M13,S11)</f>
        <v>3</v>
      </c>
      <c r="D12" s="23">
        <f>IF(M13&gt;N13,1,0)+IF(N11&gt;M11,1,0)+IF(S11&gt;T11,1,0)</f>
        <v>1</v>
      </c>
      <c r="E12" s="23">
        <f>IF(M13&lt;N13,1,0)+IF(N11&lt;M11,1,0)+IF(S11&lt;T11,1,0)</f>
        <v>2</v>
      </c>
      <c r="F12" s="23">
        <f>VALUE(N11+M13+S11)</f>
        <v>6</v>
      </c>
      <c r="G12" s="23">
        <f>VALUE(M11+N13+T11)</f>
        <v>9</v>
      </c>
      <c r="H12" s="24">
        <f>AVERAGE(F12-G12)</f>
        <v>-3</v>
      </c>
      <c r="I12" s="25"/>
      <c r="J12" s="9" t="s">
        <v>75</v>
      </c>
      <c r="K12" s="22"/>
      <c r="L12" s="5"/>
      <c r="M12" s="44"/>
      <c r="N12" s="25"/>
      <c r="O12" s="25"/>
      <c r="P12" s="25"/>
      <c r="Q12" s="25"/>
      <c r="R12" s="25"/>
      <c r="S12" s="25"/>
      <c r="T12" s="25"/>
      <c r="U12" s="25"/>
    </row>
    <row r="13" spans="1:21" s="6" customFormat="1" ht="12.95" customHeight="1" thickBot="1">
      <c r="A13" s="92">
        <v>4</v>
      </c>
      <c r="B13" s="93" t="s">
        <v>90</v>
      </c>
      <c r="C13" s="19">
        <f>COUNT(N10,M14,T11)</f>
        <v>3</v>
      </c>
      <c r="D13" s="19">
        <f>IF(N10&gt;M10,1,0)+IF(M14&gt;N14,1,0)+IF(T11&gt;S11,1,0)</f>
        <v>0</v>
      </c>
      <c r="E13" s="19">
        <f>IF(N10&lt;M10,1,0)+IF(M14&lt;N14,1,0)+IF(T11&lt;S11,1,0)</f>
        <v>3</v>
      </c>
      <c r="F13" s="19">
        <f>VALUE(N10+M14+T11)</f>
        <v>1</v>
      </c>
      <c r="G13" s="19">
        <f>VALUE(M10+N14+S11)</f>
        <v>14</v>
      </c>
      <c r="H13" s="20">
        <f>AVERAGE(F13-G13)</f>
        <v>-13</v>
      </c>
      <c r="I13" s="25"/>
      <c r="J13" s="74" t="str">
        <f>B12</f>
        <v>CT BELLAVISTA</v>
      </c>
      <c r="K13" s="75" t="s">
        <v>6</v>
      </c>
      <c r="L13" s="81" t="str">
        <f>B10</f>
        <v>PLAYAS SANTA PONSA TC</v>
      </c>
      <c r="M13" s="73">
        <v>1</v>
      </c>
      <c r="N13" s="73">
        <v>4</v>
      </c>
      <c r="O13" s="25"/>
      <c r="P13" s="25"/>
      <c r="Q13" s="25"/>
      <c r="R13" s="25"/>
      <c r="S13" s="25"/>
      <c r="T13" s="25"/>
      <c r="U13" s="25"/>
    </row>
    <row r="14" spans="1:21" s="6" customFormat="1" ht="12.95" customHeight="1">
      <c r="A14" s="25"/>
      <c r="B14" s="25"/>
      <c r="C14" s="25"/>
      <c r="D14" s="25"/>
      <c r="E14" s="25"/>
      <c r="F14" s="25"/>
      <c r="G14" s="25"/>
      <c r="H14" s="25"/>
      <c r="I14" s="25"/>
      <c r="J14" s="89" t="str">
        <f>B13</f>
        <v>ES CENTRE TyP- "B"</v>
      </c>
      <c r="K14" s="75" t="s">
        <v>6</v>
      </c>
      <c r="L14" s="83" t="str">
        <f>B11</f>
        <v>ACTION TT</v>
      </c>
      <c r="M14" s="80">
        <v>0</v>
      </c>
      <c r="N14" s="80">
        <v>5</v>
      </c>
      <c r="O14" s="25"/>
      <c r="P14" s="25"/>
      <c r="Q14" s="25"/>
      <c r="R14" s="25"/>
      <c r="S14" s="25"/>
      <c r="T14" s="25"/>
      <c r="U14" s="25"/>
    </row>
    <row r="15" spans="1:21" ht="15" customHeight="1">
      <c r="A15" s="11"/>
      <c r="B15" s="27"/>
      <c r="C15" s="11"/>
      <c r="D15" s="11"/>
      <c r="E15" s="11"/>
      <c r="F15" s="11"/>
      <c r="G15" s="11"/>
      <c r="H15" s="11"/>
      <c r="I15" s="11"/>
      <c r="J15" s="11"/>
      <c r="K15" s="11"/>
      <c r="L15" s="11"/>
      <c r="M15" s="11"/>
      <c r="N15" s="11"/>
      <c r="O15" s="11"/>
      <c r="P15" s="11"/>
      <c r="Q15" s="11"/>
      <c r="R15" s="11"/>
      <c r="S15" s="11"/>
      <c r="T15" s="11"/>
      <c r="U15" s="11"/>
    </row>
    <row r="16" spans="1:21" ht="14.25" customHeight="1">
      <c r="A16" s="11"/>
      <c r="B16" s="86" t="s">
        <v>54</v>
      </c>
      <c r="C16" s="11"/>
      <c r="D16" s="11"/>
      <c r="E16" s="11"/>
      <c r="F16" s="11"/>
      <c r="G16" s="11"/>
      <c r="H16" s="11"/>
      <c r="I16" s="11"/>
      <c r="J16" s="11"/>
      <c r="K16" s="11"/>
      <c r="L16" s="11"/>
      <c r="M16" s="11"/>
      <c r="N16" s="11"/>
      <c r="O16" s="11"/>
      <c r="P16" s="11"/>
      <c r="Q16" s="11"/>
      <c r="R16" s="11"/>
      <c r="S16" s="11"/>
      <c r="T16" s="11"/>
      <c r="U16" s="11"/>
    </row>
    <row r="17" spans="1:21" s="48" customFormat="1" ht="14.1" customHeight="1">
      <c r="B17" s="135" t="s">
        <v>96</v>
      </c>
      <c r="C17" s="135"/>
      <c r="D17" s="135"/>
      <c r="E17" s="135"/>
      <c r="F17" s="135"/>
      <c r="G17" s="135"/>
      <c r="H17" s="135"/>
      <c r="I17" s="135"/>
      <c r="J17" s="135"/>
      <c r="K17" s="64"/>
    </row>
    <row r="18" spans="1:21" s="6" customFormat="1" ht="9" customHeight="1">
      <c r="A18" s="25"/>
      <c r="B18" s="29"/>
      <c r="C18" s="25"/>
      <c r="D18" s="25"/>
      <c r="E18" s="30"/>
      <c r="F18" s="30"/>
      <c r="G18" s="30"/>
      <c r="H18" s="30"/>
      <c r="I18" s="30"/>
      <c r="J18" s="30"/>
      <c r="K18" s="30"/>
      <c r="L18" s="25"/>
      <c r="M18" s="25"/>
      <c r="N18" s="25"/>
      <c r="O18" s="25"/>
      <c r="P18" s="25"/>
      <c r="Q18" s="25"/>
      <c r="R18" s="25"/>
      <c r="S18" s="25"/>
      <c r="T18" s="25"/>
      <c r="U18" s="25"/>
    </row>
    <row r="19" spans="1:21" s="6" customFormat="1" ht="14.1" customHeight="1">
      <c r="A19" s="25"/>
      <c r="B19" s="65" t="s">
        <v>72</v>
      </c>
      <c r="C19" s="43"/>
      <c r="D19" s="43"/>
      <c r="E19" s="43"/>
      <c r="F19" s="43"/>
      <c r="G19" s="43"/>
      <c r="H19" s="43"/>
      <c r="I19" s="43"/>
      <c r="J19" s="43"/>
      <c r="K19" s="43"/>
      <c r="L19" s="42"/>
      <c r="M19" s="25"/>
      <c r="N19" s="25"/>
      <c r="O19" s="25"/>
      <c r="P19" s="25"/>
      <c r="Q19" s="25"/>
      <c r="R19" s="25"/>
      <c r="S19" s="25"/>
      <c r="T19" s="25"/>
      <c r="U19" s="25"/>
    </row>
    <row r="20" spans="1:21" s="6" customFormat="1" ht="14.1" customHeight="1">
      <c r="A20" s="25"/>
      <c r="B20" s="65" t="s">
        <v>32</v>
      </c>
      <c r="C20" s="43"/>
      <c r="D20" s="43"/>
      <c r="E20" s="43"/>
      <c r="F20" s="43"/>
      <c r="G20" s="43"/>
      <c r="H20" s="43"/>
      <c r="I20" s="43"/>
      <c r="J20" s="43"/>
      <c r="K20" s="43"/>
      <c r="L20" s="42"/>
      <c r="M20" s="25"/>
      <c r="N20" s="25"/>
      <c r="O20" s="25"/>
      <c r="P20" s="25"/>
      <c r="Q20" s="25"/>
      <c r="R20" s="25"/>
      <c r="S20" s="25"/>
      <c r="T20" s="25"/>
      <c r="U20" s="25"/>
    </row>
    <row r="21" spans="1:21" s="6" customFormat="1" ht="14.1" customHeight="1">
      <c r="A21" s="25"/>
      <c r="B21" s="65" t="s">
        <v>31</v>
      </c>
      <c r="C21" s="43"/>
      <c r="D21" s="43"/>
      <c r="E21" s="43"/>
      <c r="F21" s="43"/>
      <c r="G21" s="43"/>
      <c r="H21" s="43"/>
      <c r="I21" s="43"/>
      <c r="J21" s="43"/>
      <c r="K21" s="43"/>
      <c r="L21" s="42"/>
      <c r="M21" s="25"/>
      <c r="N21" s="25"/>
      <c r="O21" s="25"/>
      <c r="P21" s="25"/>
      <c r="Q21" s="25"/>
      <c r="R21" s="25"/>
      <c r="S21" s="25"/>
      <c r="T21" s="25"/>
      <c r="U21" s="25"/>
    </row>
    <row r="22" spans="1:21" s="6" customFormat="1" ht="12.95" customHeight="1">
      <c r="A22" s="25"/>
      <c r="B22" s="29"/>
      <c r="C22" s="25"/>
      <c r="D22" s="25"/>
      <c r="E22" s="30"/>
      <c r="F22" s="30"/>
      <c r="G22" s="30"/>
      <c r="H22" s="30"/>
      <c r="I22" s="30"/>
      <c r="J22" s="30"/>
      <c r="K22" s="30"/>
      <c r="L22" s="25"/>
      <c r="M22" s="25"/>
      <c r="N22" s="25"/>
      <c r="O22" s="25"/>
      <c r="P22" s="25"/>
      <c r="Q22" s="25"/>
      <c r="R22" s="25"/>
      <c r="S22" s="25"/>
      <c r="T22" s="25"/>
      <c r="U22" s="25"/>
    </row>
    <row r="23" spans="1:21" s="6" customFormat="1" ht="12.95" customHeight="1" thickBot="1">
      <c r="A23" s="25"/>
      <c r="B23" s="25"/>
      <c r="C23" s="25"/>
      <c r="D23" s="25"/>
      <c r="E23" s="25"/>
      <c r="F23" s="25"/>
      <c r="G23" s="25"/>
      <c r="H23" s="25"/>
      <c r="I23" s="25"/>
      <c r="J23" s="25"/>
      <c r="K23" s="25"/>
      <c r="L23" s="25"/>
      <c r="M23" s="25"/>
      <c r="N23" s="25"/>
      <c r="O23" s="25"/>
      <c r="P23" s="25"/>
      <c r="Q23" s="25"/>
      <c r="R23" s="25"/>
      <c r="S23" s="25"/>
      <c r="T23" s="25"/>
      <c r="U23" s="25"/>
    </row>
    <row r="24" spans="1:21" s="6" customFormat="1" ht="12.95" customHeight="1" thickBot="1">
      <c r="A24" s="12"/>
      <c r="B24" s="4" t="s">
        <v>7</v>
      </c>
      <c r="C24" s="35" t="s">
        <v>2</v>
      </c>
      <c r="D24" s="36" t="s">
        <v>0</v>
      </c>
      <c r="E24" s="37" t="s">
        <v>1</v>
      </c>
      <c r="F24" s="37" t="s">
        <v>3</v>
      </c>
      <c r="G24" s="38" t="s">
        <v>4</v>
      </c>
      <c r="H24" s="39" t="s">
        <v>5</v>
      </c>
      <c r="I24" s="25"/>
      <c r="J24" s="10" t="s">
        <v>76</v>
      </c>
      <c r="K24" s="13"/>
      <c r="L24" s="5"/>
      <c r="M24" s="44"/>
      <c r="N24" s="25"/>
      <c r="O24" s="25"/>
      <c r="P24" s="10" t="s">
        <v>78</v>
      </c>
      <c r="Q24" s="13"/>
      <c r="R24" s="5"/>
      <c r="S24" s="44"/>
      <c r="T24" s="25"/>
      <c r="U24" s="25"/>
    </row>
    <row r="25" spans="1:21" s="6" customFormat="1" ht="14.1" customHeight="1">
      <c r="A25" s="1">
        <v>1</v>
      </c>
      <c r="B25" s="111" t="s">
        <v>16</v>
      </c>
      <c r="C25" s="14">
        <f>COUNT(M25,N28,S25)</f>
        <v>3</v>
      </c>
      <c r="D25" s="15">
        <f>IF(M25&gt;N25,1,0)+IF(N28&gt;M28,1,0)+IF(S25&gt;T25,1,0)</f>
        <v>3</v>
      </c>
      <c r="E25" s="15">
        <f>IF(M25&lt;N25,1,0)+IF(N28&lt;M28,1,0)+IF(S25&lt;T25,1,0)</f>
        <v>0</v>
      </c>
      <c r="F25" s="15">
        <f>VALUE(M25+N28+S25)</f>
        <v>11</v>
      </c>
      <c r="G25" s="15">
        <f>VALUE(N25+M28+T25)</f>
        <v>4</v>
      </c>
      <c r="H25" s="16">
        <f>AVERAGE(F25-G25)</f>
        <v>7</v>
      </c>
      <c r="I25" s="58"/>
      <c r="J25" s="74" t="str">
        <f>B25</f>
        <v>MALLORCA TC TEULERA</v>
      </c>
      <c r="K25" s="75" t="s">
        <v>6</v>
      </c>
      <c r="L25" s="78" t="str">
        <f>B28</f>
        <v>PLAYAS SANTA PONSA TC</v>
      </c>
      <c r="M25" s="73">
        <v>4</v>
      </c>
      <c r="N25" s="73">
        <v>1</v>
      </c>
      <c r="O25" s="77"/>
      <c r="P25" s="74" t="str">
        <f>B25</f>
        <v>MALLORCA TC TEULERA</v>
      </c>
      <c r="Q25" s="75" t="s">
        <v>6</v>
      </c>
      <c r="R25" s="74" t="str">
        <f>B26</f>
        <v>MATCH POINT</v>
      </c>
      <c r="S25" s="73">
        <v>3</v>
      </c>
      <c r="T25" s="73">
        <v>2</v>
      </c>
      <c r="U25" s="25"/>
    </row>
    <row r="26" spans="1:21" s="6" customFormat="1" ht="14.1" customHeight="1">
      <c r="A26" s="2">
        <v>2</v>
      </c>
      <c r="B26" s="70" t="s">
        <v>17</v>
      </c>
      <c r="C26" s="17">
        <f>COUNT(M26,N29,T25)</f>
        <v>3</v>
      </c>
      <c r="D26" s="17">
        <f>IF(M26&gt;N26,1,0)+IF(N29&gt;M29,1,0)+IF(T25&gt;S25,1,0)</f>
        <v>1</v>
      </c>
      <c r="E26" s="17">
        <f>IF(M26&lt;N26,1,0)+IF(N29&lt;M29,1,0)+IF(T25&lt;S25,1,0)</f>
        <v>2</v>
      </c>
      <c r="F26" s="17">
        <f>VALUE(M26+N29+T25)</f>
        <v>7</v>
      </c>
      <c r="G26" s="17">
        <f>VALUE(N26+M29+S25)</f>
        <v>8</v>
      </c>
      <c r="H26" s="18">
        <f>AVERAGE(F26-G26)</f>
        <v>-1</v>
      </c>
      <c r="I26" s="58"/>
      <c r="J26" s="74" t="str">
        <f>B26</f>
        <v>MATCH POINT</v>
      </c>
      <c r="K26" s="75" t="s">
        <v>6</v>
      </c>
      <c r="L26" s="78" t="str">
        <f>B27</f>
        <v>VILAS TA</v>
      </c>
      <c r="M26" s="73">
        <v>1</v>
      </c>
      <c r="N26" s="73">
        <v>4</v>
      </c>
      <c r="O26" s="77"/>
      <c r="P26" s="78" t="str">
        <f>B27</f>
        <v>VILAS TA</v>
      </c>
      <c r="Q26" s="75" t="s">
        <v>6</v>
      </c>
      <c r="R26" s="74" t="str">
        <f>B28</f>
        <v>PLAYAS SANTA PONSA TC</v>
      </c>
      <c r="S26" s="73">
        <v>4</v>
      </c>
      <c r="T26" s="73">
        <v>1</v>
      </c>
      <c r="U26" s="25"/>
    </row>
    <row r="27" spans="1:21" s="6" customFormat="1" ht="14.1" customHeight="1">
      <c r="A27" s="2">
        <v>3</v>
      </c>
      <c r="B27" s="70" t="s">
        <v>51</v>
      </c>
      <c r="C27" s="17">
        <f>COUNT(N26,M28,S26)</f>
        <v>3</v>
      </c>
      <c r="D27" s="23">
        <f>IF(M28&gt;N28,1,0)+IF(N26&gt;M26,1,0)+IF(S26&gt;T26,1,0)</f>
        <v>2</v>
      </c>
      <c r="E27" s="23">
        <f>IF(M28&lt;N28,1,0)+IF(N26&lt;M26,1,0)+IF(S26&lt;T26,1,0)</f>
        <v>1</v>
      </c>
      <c r="F27" s="23">
        <f>VALUE(N26+M28+S26)</f>
        <v>9</v>
      </c>
      <c r="G27" s="23">
        <f>VALUE(M26+N28+T26)</f>
        <v>6</v>
      </c>
      <c r="H27" s="24">
        <f>AVERAGE(F27-G27)</f>
        <v>3</v>
      </c>
      <c r="I27" s="25"/>
      <c r="J27" s="10" t="s">
        <v>77</v>
      </c>
      <c r="K27" s="13"/>
      <c r="L27" s="5"/>
      <c r="M27" s="44"/>
      <c r="N27" s="25"/>
      <c r="O27" s="25"/>
      <c r="P27" s="25"/>
      <c r="Q27" s="25"/>
      <c r="R27" s="25"/>
      <c r="S27" s="25"/>
      <c r="T27" s="25"/>
      <c r="U27" s="25"/>
    </row>
    <row r="28" spans="1:21" s="6" customFormat="1" ht="14.1" customHeight="1" thickBot="1">
      <c r="A28" s="3">
        <v>4</v>
      </c>
      <c r="B28" s="88" t="s">
        <v>48</v>
      </c>
      <c r="C28" s="19">
        <f>COUNT(N25,M29,T26)</f>
        <v>3</v>
      </c>
      <c r="D28" s="19">
        <f>IF(N25&gt;M25,1,0)+IF(M29&gt;N29,1,0)+IF(T26&gt;S26,1,0)</f>
        <v>0</v>
      </c>
      <c r="E28" s="19">
        <f>IF(N25&lt;M25,1,0)+IF(M29&lt;N29,1,0)+IF(T26&lt;S26,1,0)</f>
        <v>3</v>
      </c>
      <c r="F28" s="19">
        <f>VALUE(N25+M29+T26)</f>
        <v>3</v>
      </c>
      <c r="G28" s="19">
        <f>VALUE(M25+N29+S26)</f>
        <v>12</v>
      </c>
      <c r="H28" s="20">
        <f>AVERAGE(F28-G28)</f>
        <v>-9</v>
      </c>
      <c r="I28" s="25"/>
      <c r="J28" s="74" t="str">
        <f>B27</f>
        <v>VILAS TA</v>
      </c>
      <c r="K28" s="75" t="s">
        <v>6</v>
      </c>
      <c r="L28" s="81" t="str">
        <f>B25</f>
        <v>MALLORCA TC TEULERA</v>
      </c>
      <c r="M28" s="73">
        <v>1</v>
      </c>
      <c r="N28" s="73">
        <v>4</v>
      </c>
      <c r="O28" s="25"/>
      <c r="P28" s="25"/>
      <c r="Q28" s="25"/>
      <c r="R28" s="25"/>
      <c r="S28" s="25"/>
      <c r="T28" s="25"/>
      <c r="U28" s="25"/>
    </row>
    <row r="29" spans="1:21" s="6" customFormat="1" ht="14.1" customHeight="1">
      <c r="A29" s="25"/>
      <c r="B29" s="25"/>
      <c r="C29" s="25"/>
      <c r="D29" s="25"/>
      <c r="E29" s="25"/>
      <c r="F29" s="25"/>
      <c r="G29" s="25"/>
      <c r="H29" s="25"/>
      <c r="I29" s="25"/>
      <c r="J29" s="89" t="str">
        <f>B28</f>
        <v>PLAYAS SANTA PONSA TC</v>
      </c>
      <c r="K29" s="75" t="s">
        <v>6</v>
      </c>
      <c r="L29" s="83" t="str">
        <f>B26</f>
        <v>MATCH POINT</v>
      </c>
      <c r="M29" s="80">
        <v>1</v>
      </c>
      <c r="N29" s="80">
        <v>4</v>
      </c>
      <c r="O29" s="25"/>
      <c r="P29" s="25"/>
      <c r="Q29" s="25"/>
      <c r="R29" s="25"/>
      <c r="S29" s="25"/>
      <c r="T29" s="25"/>
      <c r="U29" s="25"/>
    </row>
    <row r="30" spans="1:21" ht="12.95" customHeight="1" thickBot="1">
      <c r="A30" s="25"/>
      <c r="B30" s="25"/>
      <c r="C30" s="25"/>
      <c r="D30" s="25"/>
      <c r="E30" s="25"/>
      <c r="F30" s="25"/>
      <c r="G30" s="25"/>
      <c r="H30" s="25"/>
      <c r="I30" s="25"/>
      <c r="J30" s="25"/>
      <c r="K30" s="25"/>
      <c r="L30" s="25"/>
      <c r="M30" s="25"/>
      <c r="N30" s="25"/>
      <c r="O30" s="25"/>
      <c r="P30" s="25"/>
      <c r="Q30" s="25"/>
      <c r="R30" s="25"/>
      <c r="S30" s="25"/>
      <c r="T30" s="25"/>
      <c r="U30" s="11"/>
    </row>
    <row r="31" spans="1:21" s="6" customFormat="1" ht="12.95" customHeight="1" thickBot="1">
      <c r="A31" s="12"/>
      <c r="B31" s="4" t="s">
        <v>8</v>
      </c>
      <c r="C31" s="35" t="s">
        <v>2</v>
      </c>
      <c r="D31" s="36" t="s">
        <v>0</v>
      </c>
      <c r="E31" s="37" t="s">
        <v>1</v>
      </c>
      <c r="F31" s="37" t="s">
        <v>3</v>
      </c>
      <c r="G31" s="38" t="s">
        <v>4</v>
      </c>
      <c r="H31" s="39" t="s">
        <v>5</v>
      </c>
      <c r="I31" s="25"/>
      <c r="J31" s="10" t="s">
        <v>76</v>
      </c>
      <c r="K31" s="13"/>
      <c r="L31" s="5"/>
      <c r="M31" s="44"/>
      <c r="N31" s="25"/>
      <c r="O31" s="25"/>
      <c r="P31" s="10" t="s">
        <v>78</v>
      </c>
      <c r="Q31" s="13"/>
      <c r="R31" s="5"/>
      <c r="S31" s="44"/>
      <c r="T31" s="25"/>
      <c r="U31" s="25"/>
    </row>
    <row r="32" spans="1:21" s="6" customFormat="1" ht="14.1" customHeight="1">
      <c r="A32" s="1">
        <v>1</v>
      </c>
      <c r="B32" s="111" t="s">
        <v>11</v>
      </c>
      <c r="C32" s="14">
        <f>COUNT(M32,N35,S32)</f>
        <v>3</v>
      </c>
      <c r="D32" s="15">
        <f>IF(M32&gt;N32,1,0)+IF(N35&gt;M35,1,0)+IF(S32&gt;T32,1,0)</f>
        <v>3</v>
      </c>
      <c r="E32" s="15">
        <f>IF(M32&lt;N32,1,0)+IF(N35&lt;M35,1,0)+IF(S32&lt;T32,1,0)</f>
        <v>0</v>
      </c>
      <c r="F32" s="15">
        <f>VALUE(M32+N35+S32)</f>
        <v>14</v>
      </c>
      <c r="G32" s="15">
        <f>VALUE(N32+M35+T32)</f>
        <v>1</v>
      </c>
      <c r="H32" s="16">
        <f>AVERAGE(F32-G32)</f>
        <v>13</v>
      </c>
      <c r="I32" s="58"/>
      <c r="J32" s="74" t="str">
        <f>B32</f>
        <v>GLOBAL TC</v>
      </c>
      <c r="K32" s="75" t="s">
        <v>6</v>
      </c>
      <c r="L32" s="78" t="str">
        <f>B35</f>
        <v>ACTION TT</v>
      </c>
      <c r="M32" s="73">
        <v>5</v>
      </c>
      <c r="N32" s="73">
        <v>0</v>
      </c>
      <c r="O32" s="77"/>
      <c r="P32" s="74" t="str">
        <f>B32</f>
        <v>GLOBAL TC</v>
      </c>
      <c r="Q32" s="75" t="s">
        <v>6</v>
      </c>
      <c r="R32" s="74" t="str">
        <f>B33</f>
        <v>CT LA SALLE</v>
      </c>
      <c r="S32" s="73">
        <v>5</v>
      </c>
      <c r="T32" s="73">
        <v>0</v>
      </c>
      <c r="U32" s="25"/>
    </row>
    <row r="33" spans="1:21" s="6" customFormat="1" ht="14.1" customHeight="1">
      <c r="A33" s="2">
        <v>2</v>
      </c>
      <c r="B33" s="70" t="s">
        <v>12</v>
      </c>
      <c r="C33" s="17">
        <f>COUNT(M33,N36,T32)</f>
        <v>3</v>
      </c>
      <c r="D33" s="17">
        <f>IF(M33&gt;N33,1,0)+IF(N36&gt;M36,1,0)+IF(T32&gt;S32,1,0)</f>
        <v>1</v>
      </c>
      <c r="E33" s="17">
        <f>IF(M33&lt;N33,1,0)+IF(N36&lt;M36,1,0)+IF(T32&lt;S32,1,0)</f>
        <v>2</v>
      </c>
      <c r="F33" s="17">
        <f>VALUE(M33+N36+T32)</f>
        <v>5</v>
      </c>
      <c r="G33" s="17">
        <f>VALUE(N33+M36+S32)</f>
        <v>10</v>
      </c>
      <c r="H33" s="18">
        <f>AVERAGE(F33-G33)</f>
        <v>-5</v>
      </c>
      <c r="I33" s="58"/>
      <c r="J33" s="74" t="str">
        <f>B33</f>
        <v>CT LA SALLE</v>
      </c>
      <c r="K33" s="75" t="s">
        <v>6</v>
      </c>
      <c r="L33" s="78" t="str">
        <f>B34</f>
        <v>ES CENTRE TyP "A"</v>
      </c>
      <c r="M33" s="73">
        <v>1</v>
      </c>
      <c r="N33" s="73">
        <v>4</v>
      </c>
      <c r="O33" s="77"/>
      <c r="P33" s="78" t="str">
        <f>B34</f>
        <v>ES CENTRE TyP "A"</v>
      </c>
      <c r="Q33" s="75" t="s">
        <v>6</v>
      </c>
      <c r="R33" s="74" t="str">
        <f>B35</f>
        <v>ACTION TT</v>
      </c>
      <c r="S33" s="73">
        <v>4</v>
      </c>
      <c r="T33" s="73">
        <v>1</v>
      </c>
      <c r="U33" s="25"/>
    </row>
    <row r="34" spans="1:21" s="6" customFormat="1" ht="14.1" customHeight="1">
      <c r="A34" s="2">
        <v>3</v>
      </c>
      <c r="B34" s="70" t="s">
        <v>53</v>
      </c>
      <c r="C34" s="17">
        <f>COUNT(N33,M35,S33)</f>
        <v>3</v>
      </c>
      <c r="D34" s="23">
        <f>IF(M35&gt;N35,1,0)+IF(N33&gt;M33,1,0)+IF(S33&gt;T33,1,0)</f>
        <v>2</v>
      </c>
      <c r="E34" s="23">
        <f>IF(M35&lt;N35,1,0)+IF(N33&lt;M33,1,0)+IF(S33&lt;T33,1,0)</f>
        <v>1</v>
      </c>
      <c r="F34" s="23">
        <f>VALUE(N33+M35+S33)</f>
        <v>9</v>
      </c>
      <c r="G34" s="23">
        <f>VALUE(M33+N35+T33)</f>
        <v>6</v>
      </c>
      <c r="H34" s="24">
        <f>AVERAGE(F34-G34)</f>
        <v>3</v>
      </c>
      <c r="I34" s="25"/>
      <c r="J34" s="10" t="s">
        <v>77</v>
      </c>
      <c r="K34" s="13"/>
      <c r="L34" s="5"/>
      <c r="M34" s="44"/>
      <c r="N34" s="25"/>
      <c r="O34" s="25"/>
      <c r="P34" s="25"/>
      <c r="Q34" s="25"/>
      <c r="R34" s="25"/>
      <c r="S34" s="25"/>
      <c r="T34" s="25"/>
      <c r="U34" s="25"/>
    </row>
    <row r="35" spans="1:21" s="6" customFormat="1" ht="14.1" customHeight="1" thickBot="1">
      <c r="A35" s="3">
        <v>4</v>
      </c>
      <c r="B35" s="88" t="s">
        <v>50</v>
      </c>
      <c r="C35" s="19">
        <f>COUNT(N32,M36,T33)</f>
        <v>3</v>
      </c>
      <c r="D35" s="19">
        <f>IF(N32&gt;M32,1,0)+IF(M36&gt;N36,1,0)+IF(T33&gt;S33,1,0)</f>
        <v>0</v>
      </c>
      <c r="E35" s="19">
        <f>IF(N32&lt;M32,1,0)+IF(M36&lt;N36,1,0)+IF(T33&lt;S33,1,0)</f>
        <v>3</v>
      </c>
      <c r="F35" s="19">
        <f>VALUE(N32+M36+T33)</f>
        <v>2</v>
      </c>
      <c r="G35" s="19">
        <f>VALUE(M32+N36+S33)</f>
        <v>13</v>
      </c>
      <c r="H35" s="20">
        <f>AVERAGE(F35-G35)</f>
        <v>-11</v>
      </c>
      <c r="I35" s="25"/>
      <c r="J35" s="74" t="str">
        <f>B34</f>
        <v>ES CENTRE TyP "A"</v>
      </c>
      <c r="K35" s="75" t="s">
        <v>6</v>
      </c>
      <c r="L35" s="81" t="str">
        <f>B32</f>
        <v>GLOBAL TC</v>
      </c>
      <c r="M35" s="73">
        <v>1</v>
      </c>
      <c r="N35" s="73">
        <v>4</v>
      </c>
      <c r="O35" s="25"/>
      <c r="P35" s="25"/>
      <c r="Q35" s="25"/>
      <c r="R35" s="25"/>
      <c r="S35" s="25"/>
      <c r="T35" s="25"/>
      <c r="U35" s="25"/>
    </row>
    <row r="36" spans="1:21" s="6" customFormat="1" ht="14.1" customHeight="1">
      <c r="A36" s="25"/>
      <c r="B36" s="25"/>
      <c r="C36" s="25"/>
      <c r="D36" s="25"/>
      <c r="E36" s="25"/>
      <c r="F36" s="25"/>
      <c r="G36" s="25"/>
      <c r="H36" s="25"/>
      <c r="I36" s="25"/>
      <c r="J36" s="89" t="str">
        <f>B35</f>
        <v>ACTION TT</v>
      </c>
      <c r="K36" s="75" t="s">
        <v>6</v>
      </c>
      <c r="L36" s="83" t="str">
        <f>B33</f>
        <v>CT LA SALLE</v>
      </c>
      <c r="M36" s="80">
        <v>1</v>
      </c>
      <c r="N36" s="80">
        <v>4</v>
      </c>
      <c r="O36" s="25"/>
      <c r="P36" s="118"/>
      <c r="Q36" s="25"/>
      <c r="R36" s="25"/>
      <c r="S36" s="25"/>
      <c r="T36" s="25"/>
      <c r="U36" s="25"/>
    </row>
    <row r="37" spans="1:21" ht="12.95" customHeight="1">
      <c r="A37" s="11"/>
      <c r="B37" s="11"/>
      <c r="C37" s="11"/>
      <c r="D37" s="11"/>
      <c r="E37" s="11"/>
      <c r="F37" s="11"/>
      <c r="G37" s="11"/>
      <c r="H37" s="11"/>
      <c r="I37" s="11"/>
      <c r="J37" s="11"/>
      <c r="K37" s="11"/>
      <c r="L37" s="11"/>
      <c r="M37" s="11"/>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19</v>
      </c>
      <c r="C39" s="51"/>
      <c r="D39" s="121" t="s">
        <v>98</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ht="15" customHeight="1">
      <c r="A41" s="11"/>
      <c r="B41" s="119" t="s">
        <v>16</v>
      </c>
      <c r="C41" s="11"/>
      <c r="D41" s="11"/>
      <c r="E41" s="11"/>
      <c r="F41" s="11"/>
      <c r="G41" s="11"/>
      <c r="H41" s="11"/>
      <c r="I41" s="11"/>
      <c r="J41" s="11"/>
      <c r="K41" s="11"/>
      <c r="L41" s="11"/>
      <c r="M41" s="11"/>
      <c r="N41" s="11"/>
      <c r="O41" s="11"/>
      <c r="P41" s="11"/>
      <c r="Q41" s="11"/>
      <c r="R41" s="11"/>
      <c r="S41" s="11"/>
      <c r="T41" s="11"/>
      <c r="U41" s="11"/>
    </row>
    <row r="42" spans="1:21" ht="15" customHeight="1">
      <c r="A42" s="11"/>
      <c r="B42" s="66"/>
      <c r="C42" s="67"/>
      <c r="D42" s="67"/>
      <c r="E42" s="67"/>
      <c r="F42" s="67"/>
      <c r="G42" s="67"/>
      <c r="H42" s="67"/>
      <c r="I42" s="67"/>
      <c r="J42" s="67"/>
      <c r="K42" s="11"/>
      <c r="L42" s="11"/>
      <c r="M42" s="11"/>
      <c r="N42" s="11"/>
      <c r="O42" s="11"/>
      <c r="P42" s="11"/>
      <c r="Q42" s="11"/>
      <c r="R42" s="11"/>
      <c r="S42" s="11"/>
      <c r="T42" s="11"/>
      <c r="U42" s="11"/>
    </row>
    <row r="43" spans="1:21" ht="15" customHeight="1">
      <c r="A43" s="11"/>
      <c r="B43" s="123" t="s">
        <v>53</v>
      </c>
      <c r="C43" s="134"/>
      <c r="D43" s="134"/>
      <c r="E43" s="134"/>
      <c r="F43" s="134"/>
      <c r="G43" s="134"/>
      <c r="H43" s="50"/>
      <c r="I43" s="50"/>
      <c r="J43" s="50"/>
      <c r="K43" s="11"/>
      <c r="L43" s="11"/>
      <c r="M43" s="11"/>
      <c r="N43" s="11"/>
      <c r="O43" s="11"/>
      <c r="P43" s="11"/>
      <c r="Q43" s="11"/>
      <c r="R43" s="11"/>
      <c r="S43" s="11"/>
      <c r="T43" s="11"/>
      <c r="U43" s="11"/>
    </row>
    <row r="44" spans="1:21" ht="15" customHeight="1">
      <c r="A44" s="11"/>
      <c r="B44" s="124"/>
      <c r="C44" s="50"/>
      <c r="D44" s="50"/>
      <c r="E44" s="50"/>
      <c r="F44" s="50"/>
      <c r="G44" s="50"/>
      <c r="H44" s="50"/>
      <c r="I44" s="50"/>
      <c r="J44" s="50"/>
      <c r="K44" s="11"/>
      <c r="L44" s="11"/>
      <c r="M44" s="11"/>
      <c r="N44" s="11"/>
      <c r="O44" s="11"/>
      <c r="P44" s="11"/>
      <c r="Q44" s="11"/>
      <c r="R44" s="11"/>
      <c r="S44" s="11"/>
      <c r="T44" s="11"/>
      <c r="U44" s="11"/>
    </row>
    <row r="45" spans="1:21" ht="15" customHeight="1">
      <c r="A45" s="11"/>
      <c r="B45" s="125" t="s">
        <v>28</v>
      </c>
      <c r="C45" s="50"/>
      <c r="D45" s="50"/>
      <c r="E45" s="50"/>
      <c r="F45" s="50"/>
      <c r="G45" s="50"/>
      <c r="H45" s="50"/>
      <c r="I45" s="122"/>
      <c r="J45" s="50"/>
      <c r="K45" s="11"/>
      <c r="L45" s="11"/>
      <c r="M45" s="11"/>
      <c r="N45" s="11"/>
      <c r="O45" s="11"/>
      <c r="P45" s="11"/>
      <c r="Q45" s="11"/>
      <c r="R45" s="11"/>
      <c r="S45" s="11"/>
      <c r="T45" s="11"/>
      <c r="U45" s="11"/>
    </row>
    <row r="46" spans="1:21" ht="15" customHeight="1">
      <c r="A46" s="11"/>
      <c r="B46" s="66"/>
      <c r="C46" s="136"/>
      <c r="D46" s="136"/>
      <c r="E46" s="136"/>
      <c r="F46" s="136"/>
      <c r="G46" s="136"/>
      <c r="H46" s="50"/>
      <c r="I46" s="50"/>
      <c r="J46" s="50"/>
      <c r="K46" s="11"/>
      <c r="L46" s="11"/>
      <c r="M46" s="11"/>
      <c r="N46" s="11"/>
      <c r="O46" s="11"/>
      <c r="P46" s="11"/>
      <c r="Q46" s="11"/>
      <c r="R46" s="11"/>
      <c r="S46" s="11"/>
      <c r="T46" s="11"/>
      <c r="U46" s="11"/>
    </row>
    <row r="47" spans="1:21" ht="15" customHeight="1">
      <c r="A47" s="11"/>
      <c r="B47" s="120" t="s">
        <v>11</v>
      </c>
      <c r="C47" s="133"/>
      <c r="D47" s="134"/>
      <c r="E47" s="134"/>
      <c r="F47" s="134"/>
      <c r="G47" s="134"/>
      <c r="H47" s="11"/>
      <c r="I47" s="11"/>
      <c r="J47" s="11"/>
      <c r="K47" s="11"/>
      <c r="L47" s="11"/>
      <c r="M47" s="11"/>
      <c r="N47" s="11"/>
      <c r="O47" s="11"/>
      <c r="P47" s="11"/>
      <c r="Q47" s="11"/>
      <c r="R47" s="11"/>
      <c r="S47" s="11"/>
      <c r="T47" s="11"/>
      <c r="U47" s="11"/>
    </row>
    <row r="48" spans="1:21" ht="12.95" customHeight="1">
      <c r="A48" s="11"/>
      <c r="B48" s="11"/>
      <c r="C48" s="11"/>
      <c r="D48" s="11"/>
      <c r="E48" s="11"/>
      <c r="F48" s="11"/>
      <c r="G48" s="11"/>
      <c r="H48" s="11"/>
      <c r="I48" s="11"/>
      <c r="J48" s="11"/>
      <c r="K48" s="11"/>
      <c r="L48" s="11"/>
      <c r="M48" s="11"/>
      <c r="N48" s="11"/>
      <c r="O48" s="11"/>
      <c r="P48" s="11"/>
      <c r="Q48" s="11"/>
      <c r="R48" s="11"/>
      <c r="S48" s="11"/>
      <c r="T48" s="11"/>
      <c r="U48" s="11"/>
    </row>
    <row r="49" spans="1:21" ht="12.95" customHeight="1">
      <c r="A49" s="11"/>
      <c r="B49" s="11"/>
      <c r="C49" s="11"/>
      <c r="D49" s="11"/>
      <c r="E49" s="11"/>
      <c r="F49" s="11"/>
      <c r="G49" s="11"/>
      <c r="H49" s="11"/>
      <c r="I49" s="11"/>
      <c r="J49" s="11"/>
      <c r="K49" s="11"/>
      <c r="L49" s="11"/>
      <c r="M49" s="11"/>
      <c r="N49" s="11"/>
      <c r="O49" s="11"/>
      <c r="P49" s="11"/>
      <c r="Q49" s="11"/>
      <c r="R49" s="11"/>
      <c r="S49" s="11"/>
      <c r="T49" s="11"/>
      <c r="U49" s="11"/>
    </row>
    <row r="50" spans="1:21" ht="12.95" customHeight="1"/>
    <row r="51" spans="1:21" ht="12.95" customHeight="1"/>
    <row r="52" spans="1:21" ht="12.95" customHeight="1"/>
    <row r="53" spans="1:21" ht="12.95" customHeight="1"/>
    <row r="54" spans="1:21" ht="12.95" customHeight="1"/>
    <row r="55" spans="1:21" ht="12.95" customHeight="1"/>
    <row r="56" spans="1:21" ht="12.95" customHeight="1"/>
    <row r="57" spans="1:21" ht="15.95" customHeight="1"/>
    <row r="58" spans="1:21" ht="15.95" customHeight="1"/>
    <row r="59" spans="1:21" ht="15.95" customHeight="1"/>
  </sheetData>
  <mergeCells count="4">
    <mergeCell ref="B17:J17"/>
    <mergeCell ref="C43:G43"/>
    <mergeCell ref="C46:G46"/>
    <mergeCell ref="C47:G47"/>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2"/>
  <sheetViews>
    <sheetView workbookViewId="0">
      <selection activeCell="D31" sqref="D31"/>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4" width="3.7109375" customWidth="1"/>
    <col min="15" max="15" width="2.85546875" customWidth="1"/>
    <col min="16" max="16" width="16.85546875" customWidth="1"/>
    <col min="17" max="17" width="4.28515625" customWidth="1"/>
    <col min="18" max="18" width="17" customWidth="1"/>
    <col min="19" max="20" width="3.7109375" customWidth="1"/>
  </cols>
  <sheetData>
    <row r="1" spans="1:21" ht="18">
      <c r="A1" s="11"/>
      <c r="B1" s="46" t="s">
        <v>29</v>
      </c>
      <c r="C1" s="11"/>
      <c r="D1" s="11"/>
      <c r="E1" s="11"/>
      <c r="F1" s="11"/>
      <c r="G1" s="11"/>
      <c r="H1" s="11"/>
      <c r="I1" s="11"/>
      <c r="J1" s="11"/>
      <c r="K1" s="11"/>
      <c r="L1" s="11"/>
      <c r="M1" s="11"/>
      <c r="N1" s="11"/>
      <c r="O1" s="11"/>
      <c r="P1" s="11"/>
    </row>
    <row r="2" spans="1:21" ht="7.5" customHeight="1">
      <c r="A2" s="11"/>
      <c r="B2" s="11"/>
      <c r="C2" s="11"/>
      <c r="D2" s="11"/>
      <c r="E2" s="11"/>
      <c r="F2" s="11"/>
      <c r="G2" s="11"/>
      <c r="H2" s="11"/>
      <c r="I2" s="11"/>
      <c r="J2" s="11"/>
      <c r="K2" s="11"/>
      <c r="L2" s="11"/>
      <c r="M2" s="11"/>
      <c r="N2" s="11"/>
      <c r="O2" s="11"/>
      <c r="P2" s="11"/>
    </row>
    <row r="3" spans="1:21" ht="15.75" customHeight="1">
      <c r="A3" s="11"/>
      <c r="B3" s="40" t="s">
        <v>26</v>
      </c>
      <c r="C3" s="11"/>
      <c r="D3" s="11"/>
      <c r="E3" s="11"/>
      <c r="F3" s="47"/>
      <c r="G3" s="11"/>
      <c r="H3" s="11"/>
      <c r="I3" s="11"/>
      <c r="J3" s="11"/>
      <c r="K3" s="11"/>
      <c r="L3" s="11"/>
      <c r="M3" s="11"/>
      <c r="N3" s="11"/>
      <c r="O3" s="11"/>
      <c r="P3" s="11"/>
    </row>
    <row r="4" spans="1:21" ht="8.25" customHeight="1">
      <c r="A4" s="11"/>
      <c r="B4" s="26"/>
      <c r="C4" s="11"/>
      <c r="D4" s="11"/>
      <c r="E4" s="11"/>
      <c r="F4" s="27"/>
      <c r="G4" s="11"/>
      <c r="H4" s="11"/>
      <c r="I4" s="11"/>
      <c r="J4" s="28"/>
      <c r="K4" s="11"/>
      <c r="L4" s="11"/>
      <c r="M4" s="11"/>
      <c r="N4" s="11"/>
      <c r="O4" s="11"/>
      <c r="P4" s="11"/>
    </row>
    <row r="5" spans="1:21" ht="12.95" customHeight="1">
      <c r="A5" s="11"/>
      <c r="B5" s="135" t="s">
        <v>96</v>
      </c>
      <c r="C5" s="135"/>
      <c r="D5" s="135"/>
      <c r="E5" s="135"/>
      <c r="F5" s="135"/>
      <c r="G5" s="135"/>
      <c r="H5" s="135"/>
      <c r="I5" s="135"/>
      <c r="J5" s="135"/>
      <c r="K5" s="11"/>
      <c r="L5" s="11"/>
      <c r="M5" s="11"/>
      <c r="N5" s="11"/>
      <c r="O5" s="11"/>
      <c r="P5" s="11"/>
    </row>
    <row r="6" spans="1:21" ht="12.95" customHeight="1">
      <c r="A6" s="11"/>
      <c r="B6" s="26"/>
      <c r="C6" s="11"/>
      <c r="D6" s="11"/>
      <c r="E6" s="11"/>
      <c r="F6" s="27"/>
      <c r="G6" s="11"/>
      <c r="H6" s="11"/>
      <c r="I6" s="11"/>
      <c r="J6" s="28"/>
      <c r="K6" s="11"/>
      <c r="L6" s="11"/>
      <c r="M6" s="11"/>
      <c r="N6" s="11"/>
      <c r="O6" s="11"/>
      <c r="P6" s="11"/>
    </row>
    <row r="7" spans="1:21" ht="12.95" customHeight="1">
      <c r="A7" s="11"/>
      <c r="B7" s="98" t="s">
        <v>73</v>
      </c>
      <c r="C7" s="43"/>
      <c r="D7" s="43"/>
      <c r="E7" s="43"/>
      <c r="F7" s="43"/>
      <c r="G7" s="43"/>
      <c r="H7" s="43"/>
      <c r="I7" s="43"/>
      <c r="J7" s="43"/>
      <c r="K7" s="43"/>
      <c r="L7" s="42"/>
      <c r="M7" s="11"/>
      <c r="N7" s="11"/>
      <c r="O7" s="11"/>
      <c r="P7" s="11"/>
    </row>
    <row r="8" spans="1:21" ht="12.95" customHeight="1">
      <c r="A8" s="11"/>
      <c r="B8" s="98" t="s">
        <v>20</v>
      </c>
      <c r="C8" s="43"/>
      <c r="D8" s="43"/>
      <c r="E8" s="43"/>
      <c r="F8" s="43"/>
      <c r="G8" s="43"/>
      <c r="H8" s="43"/>
      <c r="I8" s="43"/>
      <c r="J8" s="43"/>
      <c r="K8" s="43"/>
      <c r="L8" s="42"/>
      <c r="M8" s="11"/>
      <c r="N8" s="11"/>
      <c r="O8" s="11"/>
      <c r="P8" s="11"/>
    </row>
    <row r="9" spans="1:21" ht="12.95" customHeight="1">
      <c r="A9" s="11"/>
      <c r="B9" s="98" t="s">
        <v>57</v>
      </c>
      <c r="C9" s="43"/>
      <c r="D9" s="43"/>
      <c r="E9" s="43"/>
      <c r="F9" s="43"/>
      <c r="G9" s="43"/>
      <c r="H9" s="43"/>
      <c r="I9" s="43"/>
      <c r="J9" s="43"/>
      <c r="K9" s="43"/>
      <c r="L9" s="42"/>
      <c r="M9" s="11"/>
      <c r="N9" s="11"/>
      <c r="O9" s="11"/>
      <c r="P9" s="11"/>
    </row>
    <row r="10" spans="1:21" ht="12.95" customHeight="1">
      <c r="A10" s="11"/>
      <c r="B10" s="26"/>
      <c r="C10" s="11"/>
      <c r="D10" s="11"/>
      <c r="E10" s="11"/>
      <c r="F10" s="27"/>
      <c r="G10" s="11"/>
      <c r="H10" s="11"/>
      <c r="I10" s="11"/>
      <c r="J10" s="28"/>
      <c r="K10" s="11"/>
      <c r="L10" s="11"/>
      <c r="M10" s="11"/>
      <c r="N10" s="11"/>
      <c r="O10" s="11"/>
      <c r="P10" s="11"/>
    </row>
    <row r="11" spans="1:21">
      <c r="A11" s="11"/>
      <c r="B11" s="40" t="s">
        <v>39</v>
      </c>
      <c r="C11" s="11"/>
      <c r="D11" s="11"/>
      <c r="E11" s="11"/>
      <c r="F11" s="11"/>
      <c r="G11" s="11"/>
      <c r="H11" s="11"/>
      <c r="I11" s="11"/>
      <c r="J11" s="11"/>
      <c r="K11" s="11"/>
      <c r="L11" s="11"/>
      <c r="M11" s="11"/>
      <c r="N11" s="11"/>
      <c r="O11" s="11"/>
      <c r="P11" s="11"/>
      <c r="Q11" s="11"/>
      <c r="R11" s="11"/>
      <c r="S11" s="11"/>
      <c r="T11" s="11"/>
      <c r="U11" s="11"/>
    </row>
    <row r="12" spans="1:21">
      <c r="A12" s="11"/>
      <c r="B12" s="68" t="s">
        <v>66</v>
      </c>
      <c r="C12" s="11"/>
      <c r="D12" s="11"/>
      <c r="E12" s="11"/>
      <c r="F12" s="11"/>
      <c r="G12" s="11"/>
      <c r="H12" s="11"/>
      <c r="I12" s="11"/>
      <c r="J12" s="11"/>
      <c r="K12" s="11"/>
      <c r="L12" s="11"/>
      <c r="M12" s="11"/>
      <c r="N12" s="11"/>
      <c r="O12" s="11"/>
      <c r="P12" s="11"/>
      <c r="Q12" s="11"/>
      <c r="R12" s="11"/>
      <c r="S12" s="11"/>
      <c r="T12" s="11"/>
      <c r="U12" s="11"/>
    </row>
    <row r="13" spans="1:21">
      <c r="A13" s="11"/>
      <c r="B13" s="11"/>
      <c r="C13" s="11"/>
      <c r="D13" s="11"/>
      <c r="E13" s="11"/>
      <c r="F13" s="11"/>
      <c r="G13" s="11"/>
      <c r="H13" s="11"/>
      <c r="I13" s="11"/>
      <c r="J13" s="11"/>
      <c r="K13" s="11"/>
      <c r="L13" s="11"/>
      <c r="M13" s="11"/>
      <c r="N13" s="11"/>
      <c r="O13" s="11"/>
      <c r="P13" s="11"/>
      <c r="Q13" s="11"/>
      <c r="R13" s="11"/>
      <c r="S13" s="11"/>
      <c r="T13" s="11"/>
      <c r="U13" s="11"/>
    </row>
    <row r="14" spans="1:21" ht="15.75" thickBot="1">
      <c r="A14" s="11"/>
      <c r="B14" s="11"/>
      <c r="C14" s="11"/>
      <c r="D14" s="11"/>
      <c r="E14" s="11"/>
      <c r="F14" s="11"/>
      <c r="G14" s="11"/>
      <c r="H14" s="11"/>
      <c r="I14" s="11"/>
      <c r="J14" s="11"/>
      <c r="K14" s="11"/>
      <c r="L14" s="11"/>
      <c r="M14" s="11"/>
      <c r="N14" s="11"/>
      <c r="O14" s="11"/>
      <c r="P14" s="11"/>
      <c r="Q14" s="11"/>
      <c r="R14" s="11"/>
      <c r="S14" s="11"/>
      <c r="T14" s="11"/>
      <c r="U14" s="11"/>
    </row>
    <row r="15" spans="1:21" s="6" customFormat="1" ht="12.95" customHeight="1" thickBot="1">
      <c r="A15" s="12"/>
      <c r="B15" s="71" t="s">
        <v>7</v>
      </c>
      <c r="C15" s="54" t="s">
        <v>2</v>
      </c>
      <c r="D15" s="36" t="s">
        <v>0</v>
      </c>
      <c r="E15" s="37" t="s">
        <v>1</v>
      </c>
      <c r="F15" s="37" t="s">
        <v>3</v>
      </c>
      <c r="G15" s="38" t="s">
        <v>4</v>
      </c>
      <c r="H15" s="55" t="s">
        <v>5</v>
      </c>
      <c r="J15" s="10" t="s">
        <v>79</v>
      </c>
      <c r="K15" s="13"/>
      <c r="L15" s="5"/>
      <c r="M15" s="44"/>
      <c r="N15" s="25"/>
      <c r="O15" s="25"/>
      <c r="P15" s="10" t="s">
        <v>78</v>
      </c>
      <c r="Q15" s="13"/>
      <c r="R15" s="5"/>
      <c r="S15" s="44"/>
      <c r="T15" s="25"/>
      <c r="U15" s="25"/>
    </row>
    <row r="16" spans="1:21" s="6" customFormat="1" ht="12.95" customHeight="1">
      <c r="A16" s="1">
        <v>1</v>
      </c>
      <c r="B16" s="111" t="s">
        <v>12</v>
      </c>
      <c r="C16" s="17">
        <f>COUNT(M16,N19,S16)</f>
        <v>2</v>
      </c>
      <c r="D16" s="17">
        <f>IF(M16&gt;N16,1,0)+IF(N19&gt;M19,1,0)+IF(S16&gt;T16,1,0)</f>
        <v>2</v>
      </c>
      <c r="E16" s="17">
        <f>IF(M16&lt;N16,1,0)+IF(N19&lt;M19,1,0)+IF(S16&lt;T16,1,0)</f>
        <v>0</v>
      </c>
      <c r="F16" s="17">
        <f>VALUE(M16+N19+S16)</f>
        <v>5</v>
      </c>
      <c r="G16" s="17">
        <f>VALUE(N16+M19+T16)</f>
        <v>1</v>
      </c>
      <c r="H16" s="17">
        <f>AVERAGE(F16-G16)</f>
        <v>4</v>
      </c>
      <c r="I16" s="58"/>
      <c r="J16" s="74" t="str">
        <f>B16</f>
        <v>CT LA SALLE</v>
      </c>
      <c r="K16" s="75"/>
      <c r="L16" s="76" t="str">
        <f>B19</f>
        <v>DESCANSA</v>
      </c>
      <c r="M16" s="110"/>
      <c r="N16" s="110"/>
      <c r="O16" s="77"/>
      <c r="P16" s="74" t="str">
        <f>B16</f>
        <v>CT LA SALLE</v>
      </c>
      <c r="Q16" s="75" t="s">
        <v>6</v>
      </c>
      <c r="R16" s="74" t="str">
        <f>B17</f>
        <v>AD SES PUNTETES</v>
      </c>
      <c r="S16" s="73">
        <v>2</v>
      </c>
      <c r="T16" s="73">
        <v>1</v>
      </c>
      <c r="U16" s="25"/>
    </row>
    <row r="17" spans="1:21" s="6" customFormat="1" ht="12.95" customHeight="1">
      <c r="A17" s="2">
        <v>2</v>
      </c>
      <c r="B17" s="70" t="s">
        <v>27</v>
      </c>
      <c r="C17" s="17">
        <f>COUNT(M17,N20,T16)</f>
        <v>2</v>
      </c>
      <c r="D17" s="17">
        <f>IF(M17&gt;N17,1,0)+IF(N20&gt;M20,1,0)+IF(T16&gt;S16,1,0)</f>
        <v>1</v>
      </c>
      <c r="E17" s="17">
        <f>IF(M17&lt;N17,1,0)+IF(N20&lt;M20,1,0)+IF(T16&lt;S16,1,0)</f>
        <v>1</v>
      </c>
      <c r="F17" s="17">
        <f>VALUE(M17+N20+T16)</f>
        <v>3</v>
      </c>
      <c r="G17" s="17">
        <f>VALUE(N17+M20+S16)</f>
        <v>3</v>
      </c>
      <c r="H17" s="17">
        <f>AVERAGE(F17-G17)</f>
        <v>0</v>
      </c>
      <c r="I17" s="58"/>
      <c r="J17" s="74" t="str">
        <f>B17</f>
        <v>AD SES PUNTETES</v>
      </c>
      <c r="K17" s="75" t="s">
        <v>6</v>
      </c>
      <c r="L17" s="78" t="str">
        <f>B18</f>
        <v>CT MANACOR</v>
      </c>
      <c r="M17" s="73">
        <v>2</v>
      </c>
      <c r="N17" s="73">
        <v>1</v>
      </c>
      <c r="O17" s="77"/>
      <c r="P17" s="78" t="str">
        <f>B18</f>
        <v>CT MANACOR</v>
      </c>
      <c r="Q17" s="75"/>
      <c r="R17" s="79" t="str">
        <f>B19</f>
        <v>DESCANSA</v>
      </c>
      <c r="S17" s="110"/>
      <c r="T17" s="110"/>
      <c r="U17" s="25"/>
    </row>
    <row r="18" spans="1:21" s="6" customFormat="1" ht="12.95" customHeight="1">
      <c r="A18" s="56">
        <v>3</v>
      </c>
      <c r="B18" s="70" t="s">
        <v>33</v>
      </c>
      <c r="C18" s="17">
        <f>COUNT(N17,M19,S17)</f>
        <v>2</v>
      </c>
      <c r="D18" s="17">
        <f>IF(M19&gt;N19,1,0)+IF(N17&gt;M17,1,0)+IF(S17&gt;T17,1,0)</f>
        <v>0</v>
      </c>
      <c r="E18" s="17">
        <f>IF(M19&lt;N19,1,0)+IF(N17&lt;M17,1,0)+IF(S17&lt;T17,1,0)</f>
        <v>2</v>
      </c>
      <c r="F18" s="17">
        <f>VALUE(N17+M19+S17)</f>
        <v>1</v>
      </c>
      <c r="G18" s="17">
        <f>VALUE(M17+N19+T17)</f>
        <v>5</v>
      </c>
      <c r="H18" s="17">
        <f>AVERAGE(F18-G18)</f>
        <v>-4</v>
      </c>
      <c r="I18" s="25"/>
      <c r="J18" s="10" t="s">
        <v>81</v>
      </c>
      <c r="K18" s="13"/>
      <c r="L18" s="5"/>
      <c r="M18" s="44"/>
      <c r="N18" s="25"/>
      <c r="O18" s="25"/>
      <c r="P18" s="25"/>
      <c r="Q18" s="25"/>
      <c r="R18" s="25"/>
      <c r="S18" s="25"/>
      <c r="T18" s="25"/>
      <c r="U18" s="25"/>
    </row>
    <row r="19" spans="1:21" s="6" customFormat="1" ht="12.95" customHeight="1">
      <c r="A19" s="57"/>
      <c r="B19" s="85" t="s">
        <v>14</v>
      </c>
      <c r="C19" s="53"/>
      <c r="D19" s="53"/>
      <c r="E19" s="53"/>
      <c r="F19" s="53"/>
      <c r="G19" s="53"/>
      <c r="H19" s="53"/>
      <c r="J19" s="74" t="str">
        <f>B18</f>
        <v>CT MANACOR</v>
      </c>
      <c r="K19" s="75" t="s">
        <v>6</v>
      </c>
      <c r="L19" s="81" t="str">
        <f>B16</f>
        <v>CT LA SALLE</v>
      </c>
      <c r="M19" s="73">
        <v>0</v>
      </c>
      <c r="N19" s="73">
        <v>3</v>
      </c>
      <c r="O19" s="25"/>
      <c r="P19" s="25"/>
      <c r="Q19" s="25"/>
      <c r="R19" s="25"/>
      <c r="S19" s="25"/>
      <c r="T19" s="25"/>
      <c r="U19" s="25"/>
    </row>
    <row r="20" spans="1:21" s="6" customFormat="1" ht="12.95" customHeight="1">
      <c r="A20" s="25"/>
      <c r="B20" s="25"/>
      <c r="C20" s="25"/>
      <c r="D20" s="25"/>
      <c r="E20" s="25"/>
      <c r="F20" s="25"/>
      <c r="G20" s="25"/>
      <c r="H20" s="25"/>
      <c r="I20" s="25"/>
      <c r="J20" s="82" t="str">
        <f>B19</f>
        <v>DESCANSA</v>
      </c>
      <c r="K20" s="75"/>
      <c r="L20" s="83" t="str">
        <f>B17</f>
        <v>AD SES PUNTETES</v>
      </c>
      <c r="M20" s="110"/>
      <c r="N20" s="110"/>
      <c r="O20" s="25"/>
      <c r="P20" s="25"/>
      <c r="Q20" s="25"/>
      <c r="R20" s="25"/>
      <c r="S20" s="25"/>
      <c r="T20" s="25"/>
      <c r="U20" s="25"/>
    </row>
    <row r="21" spans="1:21" s="6" customFormat="1" ht="9" customHeight="1">
      <c r="A21" s="25"/>
      <c r="B21" s="25"/>
      <c r="C21" s="25"/>
      <c r="D21" s="25"/>
      <c r="E21" s="25"/>
      <c r="F21" s="25"/>
      <c r="G21" s="25"/>
      <c r="H21" s="25"/>
      <c r="I21" s="25"/>
      <c r="J21" s="25"/>
      <c r="K21" s="25"/>
      <c r="L21" s="25"/>
      <c r="M21" s="25"/>
      <c r="N21" s="25"/>
      <c r="O21" s="25"/>
      <c r="P21" s="25"/>
      <c r="Q21" s="25"/>
      <c r="R21" s="25"/>
      <c r="S21" s="25"/>
      <c r="T21" s="25"/>
      <c r="U21" s="25"/>
    </row>
    <row r="22" spans="1:21" s="6" customFormat="1" ht="12.95" customHeight="1" thickBot="1">
      <c r="A22" s="25"/>
      <c r="B22" s="25"/>
      <c r="C22" s="25"/>
      <c r="D22" s="25"/>
      <c r="E22" s="25"/>
      <c r="F22" s="25"/>
      <c r="G22" s="25"/>
      <c r="H22" s="25"/>
      <c r="I22" s="25"/>
      <c r="J22" s="25"/>
      <c r="K22" s="25"/>
      <c r="L22" s="25"/>
      <c r="M22" s="25"/>
      <c r="N22" s="25"/>
      <c r="O22" s="25"/>
      <c r="P22" s="25"/>
      <c r="Q22" s="25"/>
      <c r="R22" s="25"/>
      <c r="S22" s="25"/>
      <c r="T22" s="25"/>
      <c r="U22" s="25"/>
    </row>
    <row r="23" spans="1:21" s="6" customFormat="1" ht="12.95" customHeight="1" thickBot="1">
      <c r="A23" s="12"/>
      <c r="B23" s="71" t="s">
        <v>8</v>
      </c>
      <c r="C23" s="54" t="s">
        <v>2</v>
      </c>
      <c r="D23" s="36" t="s">
        <v>0</v>
      </c>
      <c r="E23" s="37" t="s">
        <v>1</v>
      </c>
      <c r="F23" s="37" t="s">
        <v>3</v>
      </c>
      <c r="G23" s="38" t="s">
        <v>4</v>
      </c>
      <c r="H23" s="55" t="s">
        <v>5</v>
      </c>
      <c r="I23" s="25"/>
      <c r="J23" s="10" t="s">
        <v>79</v>
      </c>
      <c r="K23" s="13"/>
      <c r="L23" s="5"/>
      <c r="M23" s="44"/>
      <c r="N23" s="25"/>
      <c r="O23" s="25"/>
      <c r="P23" s="10" t="s">
        <v>78</v>
      </c>
      <c r="Q23" s="13"/>
      <c r="R23" s="5"/>
      <c r="S23" s="44"/>
      <c r="T23" s="25"/>
      <c r="U23" s="25"/>
    </row>
    <row r="24" spans="1:21" s="6" customFormat="1" ht="12.95" customHeight="1">
      <c r="A24" s="1">
        <v>1</v>
      </c>
      <c r="B24" s="69" t="s">
        <v>11</v>
      </c>
      <c r="C24" s="17">
        <f>COUNT(M24,N27,S24)</f>
        <v>2</v>
      </c>
      <c r="D24" s="17">
        <f>IF(M24&gt;N24,1,0)+IF(N27&gt;M27,1,0)+IF(S24&gt;T24,1,0)</f>
        <v>1</v>
      </c>
      <c r="E24" s="17">
        <f>IF(M24&lt;N24,1,0)+IF(N27&lt;M27,1,0)+IF(S24&lt;T24,1,0)</f>
        <v>1</v>
      </c>
      <c r="F24" s="17">
        <f>VALUE(M24+N27+S24)</f>
        <v>4</v>
      </c>
      <c r="G24" s="17">
        <f>VALUE(N24+M27+T24)</f>
        <v>2</v>
      </c>
      <c r="H24" s="17">
        <f>AVERAGE(F24-G24)</f>
        <v>2</v>
      </c>
      <c r="I24" s="25"/>
      <c r="J24" s="74" t="str">
        <f>B24</f>
        <v>GLOBAL TC</v>
      </c>
      <c r="K24" s="75" t="s">
        <v>6</v>
      </c>
      <c r="L24" s="76" t="str">
        <f>B27</f>
        <v>DESCANSA</v>
      </c>
      <c r="M24" s="110"/>
      <c r="N24" s="110"/>
      <c r="O24" s="77"/>
      <c r="P24" s="74" t="str">
        <f>B24</f>
        <v>GLOBAL TC</v>
      </c>
      <c r="Q24" s="75" t="s">
        <v>6</v>
      </c>
      <c r="R24" s="74" t="str">
        <f>B25</f>
        <v>ES CENTRE TyP</v>
      </c>
      <c r="S24" s="73">
        <v>1</v>
      </c>
      <c r="T24" s="73">
        <v>2</v>
      </c>
      <c r="U24" s="25"/>
    </row>
    <row r="25" spans="1:21" s="6" customFormat="1" ht="12.95" customHeight="1">
      <c r="A25" s="2">
        <v>2</v>
      </c>
      <c r="B25" s="112" t="s">
        <v>55</v>
      </c>
      <c r="C25" s="17">
        <f>COUNT(M25,N28,T24)</f>
        <v>2</v>
      </c>
      <c r="D25" s="17">
        <f>IF(M25&gt;N25,1,0)+IF(N28&gt;M28,1,0)+IF(T24&gt;S24,1,0)</f>
        <v>2</v>
      </c>
      <c r="E25" s="17">
        <f>IF(M25&lt;N25,1,0)+IF(N28&lt;M28,1,0)+IF(T24&lt;S24,1,0)</f>
        <v>0</v>
      </c>
      <c r="F25" s="17">
        <f>VALUE(M25+N28+T24)</f>
        <v>4</v>
      </c>
      <c r="G25" s="17">
        <f>VALUE(N25+M28+S24)</f>
        <v>2</v>
      </c>
      <c r="H25" s="17">
        <f>AVERAGE(F25-G25)</f>
        <v>2</v>
      </c>
      <c r="I25" s="25"/>
      <c r="J25" s="74" t="str">
        <f>B25</f>
        <v>ES CENTRE TyP</v>
      </c>
      <c r="K25" s="75" t="s">
        <v>6</v>
      </c>
      <c r="L25" s="78" t="str">
        <f>B26</f>
        <v>SPORTING TC BENDINAT</v>
      </c>
      <c r="M25" s="73">
        <v>2</v>
      </c>
      <c r="N25" s="73">
        <v>1</v>
      </c>
      <c r="O25" s="77"/>
      <c r="P25" s="78" t="str">
        <f>B26</f>
        <v>SPORTING TC BENDINAT</v>
      </c>
      <c r="Q25" s="75"/>
      <c r="R25" s="79" t="str">
        <f>B27</f>
        <v>DESCANSA</v>
      </c>
      <c r="S25" s="110"/>
      <c r="T25" s="110"/>
      <c r="U25" s="25"/>
    </row>
    <row r="26" spans="1:21" s="6" customFormat="1" ht="12.95" customHeight="1">
      <c r="A26" s="2">
        <v>3</v>
      </c>
      <c r="B26" s="70" t="s">
        <v>56</v>
      </c>
      <c r="C26" s="17">
        <f>COUNT(N25,M27,S25)</f>
        <v>2</v>
      </c>
      <c r="D26" s="17">
        <f>IF(M27&gt;N27,1,0)+IF(N25&gt;M25,1,0)+IF(S25&gt;T25,1,0)</f>
        <v>0</v>
      </c>
      <c r="E26" s="17">
        <f>IF(M27&lt;N27,1,0)+IF(N25&lt;M25,1,0)+IF(S25&lt;T25,1,0)</f>
        <v>2</v>
      </c>
      <c r="F26" s="17">
        <f>VALUE(N25+M27+S25)</f>
        <v>1</v>
      </c>
      <c r="G26" s="17">
        <f>VALUE(M25+N27+T25)</f>
        <v>5</v>
      </c>
      <c r="H26" s="17">
        <f>AVERAGE(F26-G26)</f>
        <v>-4</v>
      </c>
      <c r="I26" s="25"/>
      <c r="J26" s="10" t="s">
        <v>81</v>
      </c>
      <c r="K26" s="13"/>
      <c r="L26" s="5"/>
      <c r="M26" s="44"/>
      <c r="N26" s="25"/>
      <c r="O26" s="25"/>
      <c r="P26" s="25"/>
      <c r="Q26" s="25"/>
      <c r="R26" s="25"/>
      <c r="S26" s="25"/>
      <c r="T26" s="25"/>
      <c r="U26" s="25"/>
    </row>
    <row r="27" spans="1:21" s="6" customFormat="1" ht="12.95" customHeight="1">
      <c r="A27" s="57"/>
      <c r="B27" s="85" t="s">
        <v>14</v>
      </c>
      <c r="C27" s="53"/>
      <c r="D27" s="53"/>
      <c r="E27" s="53"/>
      <c r="F27" s="53"/>
      <c r="G27" s="53"/>
      <c r="H27" s="53"/>
      <c r="J27" s="74" t="str">
        <f>B26</f>
        <v>SPORTING TC BENDINAT</v>
      </c>
      <c r="K27" s="75" t="s">
        <v>6</v>
      </c>
      <c r="L27" s="81" t="str">
        <f>B24</f>
        <v>GLOBAL TC</v>
      </c>
      <c r="M27" s="73">
        <v>0</v>
      </c>
      <c r="N27" s="73">
        <v>3</v>
      </c>
      <c r="O27" s="25"/>
      <c r="P27" s="25"/>
      <c r="Q27" s="25"/>
      <c r="R27" s="25"/>
      <c r="S27" s="25"/>
      <c r="T27" s="25"/>
      <c r="U27" s="25"/>
    </row>
    <row r="28" spans="1:21" s="6" customFormat="1" ht="12.95" customHeight="1">
      <c r="A28" s="25"/>
      <c r="B28" s="25"/>
      <c r="C28" s="25"/>
      <c r="D28" s="25"/>
      <c r="E28" s="25"/>
      <c r="F28" s="25"/>
      <c r="G28" s="25"/>
      <c r="H28" s="25"/>
      <c r="I28" s="25"/>
      <c r="J28" s="82" t="str">
        <f>B27</f>
        <v>DESCANSA</v>
      </c>
      <c r="K28" s="75"/>
      <c r="L28" s="83" t="str">
        <f>B25</f>
        <v>ES CENTRE TyP</v>
      </c>
      <c r="M28" s="110"/>
      <c r="N28" s="110"/>
      <c r="O28" s="25"/>
      <c r="P28" s="25"/>
      <c r="Q28" s="25"/>
      <c r="R28" s="25"/>
      <c r="S28" s="25"/>
      <c r="T28" s="25"/>
      <c r="U28" s="25"/>
    </row>
    <row r="29" spans="1:21" s="6" customFormat="1" ht="13.5" customHeight="1">
      <c r="A29" s="25"/>
      <c r="B29" s="25"/>
      <c r="C29" s="25"/>
      <c r="D29" s="25"/>
      <c r="E29" s="25"/>
      <c r="F29" s="25"/>
      <c r="G29" s="25"/>
      <c r="H29" s="25"/>
      <c r="I29" s="25"/>
      <c r="J29" s="59"/>
      <c r="K29" s="21"/>
      <c r="L29" s="21"/>
      <c r="M29" s="45"/>
      <c r="N29" s="45"/>
      <c r="O29" s="25"/>
      <c r="Q29" s="25"/>
      <c r="R29" s="25"/>
      <c r="S29" s="25"/>
      <c r="T29" s="25"/>
      <c r="U29" s="25"/>
    </row>
    <row r="30" spans="1:21">
      <c r="A30" s="11"/>
      <c r="B30" s="11"/>
      <c r="C30" s="11"/>
      <c r="D30" s="11"/>
      <c r="E30" s="11"/>
      <c r="F30" s="11"/>
      <c r="G30" s="11"/>
      <c r="H30" s="11"/>
      <c r="I30" s="11"/>
      <c r="J30" s="11"/>
      <c r="L30" s="11"/>
      <c r="M30" s="11"/>
      <c r="N30" s="118"/>
      <c r="O30" s="11"/>
      <c r="P30" s="11"/>
      <c r="Q30" s="11"/>
      <c r="R30" s="11"/>
      <c r="S30" s="11"/>
      <c r="T30" s="11"/>
      <c r="U30" s="11"/>
    </row>
    <row r="31" spans="1:21">
      <c r="A31" s="11"/>
      <c r="B31" s="40" t="s">
        <v>58</v>
      </c>
      <c r="C31" s="51"/>
      <c r="D31" s="121" t="s">
        <v>98</v>
      </c>
      <c r="E31" s="11"/>
      <c r="F31" s="11"/>
      <c r="H31" s="11"/>
      <c r="I31" s="11"/>
      <c r="J31" s="11"/>
      <c r="K31" s="11"/>
      <c r="L31" s="11"/>
      <c r="M31" s="11"/>
      <c r="N31" s="11"/>
      <c r="O31" s="11"/>
      <c r="P31" s="11"/>
      <c r="Q31" s="11"/>
      <c r="R31" s="11"/>
      <c r="S31" s="11"/>
      <c r="T31" s="11"/>
      <c r="U31" s="11"/>
    </row>
    <row r="32" spans="1:21">
      <c r="A32" s="11"/>
      <c r="B32" s="11"/>
      <c r="C32" s="11"/>
      <c r="D32" s="11"/>
      <c r="E32" s="11"/>
      <c r="F32" s="11"/>
      <c r="G32" s="11"/>
      <c r="H32" s="11"/>
      <c r="I32" s="11"/>
      <c r="J32" s="11"/>
      <c r="K32" s="11"/>
      <c r="L32" s="11"/>
      <c r="M32" s="11"/>
      <c r="N32" s="11"/>
      <c r="O32" s="11"/>
      <c r="P32" s="11"/>
      <c r="Q32" s="11"/>
      <c r="R32" s="11"/>
      <c r="S32" s="11"/>
      <c r="T32" s="11"/>
      <c r="U32" s="11"/>
    </row>
    <row r="33" spans="1:21">
      <c r="A33" s="11"/>
      <c r="B33" s="117" t="s">
        <v>12</v>
      </c>
      <c r="C33" s="11"/>
      <c r="D33" s="11"/>
      <c r="E33" s="11"/>
      <c r="F33" s="11"/>
      <c r="G33" s="11"/>
      <c r="H33" s="11"/>
      <c r="I33" s="11"/>
      <c r="J33" s="11"/>
      <c r="K33" s="11"/>
      <c r="L33" s="11"/>
      <c r="M33" s="11"/>
      <c r="N33" s="11"/>
      <c r="O33" s="11"/>
      <c r="P33" s="11"/>
      <c r="Q33" s="11"/>
      <c r="R33" s="11"/>
      <c r="S33" s="11"/>
      <c r="T33" s="11"/>
      <c r="U33" s="11"/>
    </row>
    <row r="34" spans="1:21">
      <c r="A34" s="11"/>
      <c r="B34" s="49"/>
      <c r="C34" s="11"/>
      <c r="D34" s="11"/>
      <c r="E34" s="11"/>
      <c r="F34" s="11"/>
      <c r="G34" s="11"/>
      <c r="H34" s="11"/>
      <c r="I34" s="11"/>
      <c r="J34" s="11"/>
      <c r="K34" s="11"/>
      <c r="L34" s="11"/>
      <c r="M34" s="11"/>
      <c r="N34" s="11"/>
      <c r="O34" s="11"/>
      <c r="P34" s="11"/>
      <c r="Q34" s="11"/>
      <c r="R34" s="11"/>
      <c r="S34" s="11"/>
      <c r="T34" s="11"/>
      <c r="U34" s="11"/>
    </row>
    <row r="35" spans="1:21">
      <c r="A35" s="11"/>
      <c r="B35" s="115" t="s">
        <v>55</v>
      </c>
      <c r="C35" s="130"/>
      <c r="D35" s="131"/>
      <c r="E35" s="131"/>
      <c r="F35" s="131"/>
      <c r="G35" s="131"/>
      <c r="H35" s="50"/>
      <c r="I35" s="11"/>
      <c r="J35" s="11"/>
      <c r="K35" s="11"/>
      <c r="L35" s="11"/>
      <c r="M35" s="11"/>
      <c r="N35" s="11"/>
      <c r="O35" s="11"/>
      <c r="P35" s="11"/>
      <c r="Q35" s="11"/>
      <c r="R35" s="11"/>
      <c r="S35" s="11"/>
      <c r="T35" s="11"/>
      <c r="U35" s="11"/>
    </row>
    <row r="36" spans="1:21">
      <c r="A36" s="11"/>
      <c r="B36" s="84"/>
      <c r="C36" s="50"/>
      <c r="D36" s="50"/>
      <c r="E36" s="50"/>
      <c r="F36" s="50"/>
      <c r="G36" s="50"/>
      <c r="H36" s="50"/>
      <c r="I36" s="11"/>
      <c r="J36" s="11"/>
      <c r="K36" s="11"/>
      <c r="L36" s="11"/>
      <c r="M36" s="11"/>
      <c r="N36" s="11"/>
      <c r="O36" s="11"/>
      <c r="P36" s="11"/>
      <c r="Q36" s="11"/>
      <c r="R36" s="11"/>
      <c r="S36" s="11"/>
      <c r="T36" s="11"/>
      <c r="U36" s="11"/>
    </row>
    <row r="37" spans="1:21">
      <c r="A37" s="11"/>
      <c r="B37" s="11"/>
      <c r="C37" s="11"/>
      <c r="D37" s="11"/>
      <c r="E37" s="11"/>
      <c r="F37" s="11"/>
      <c r="G37" s="11"/>
      <c r="H37" s="11"/>
      <c r="I37" s="11"/>
      <c r="J37" s="11"/>
      <c r="K37" s="11"/>
      <c r="L37" s="11"/>
      <c r="M37" s="11"/>
      <c r="N37" s="11"/>
      <c r="O37" s="11"/>
      <c r="P37" s="11"/>
      <c r="Q37" s="11"/>
      <c r="R37" s="11"/>
      <c r="S37" s="11"/>
      <c r="T37" s="11"/>
      <c r="U37" s="11"/>
    </row>
    <row r="38" spans="1:21" ht="12.95" customHeight="1">
      <c r="A38" s="11"/>
      <c r="B38" s="11"/>
      <c r="C38" s="11"/>
      <c r="D38" s="11"/>
      <c r="E38" s="11"/>
      <c r="F38" s="11"/>
      <c r="G38" s="11"/>
      <c r="H38" s="11"/>
      <c r="I38" s="11"/>
      <c r="J38" s="11"/>
      <c r="K38" s="11"/>
      <c r="L38" s="11"/>
      <c r="M38" s="11"/>
      <c r="N38" s="11"/>
      <c r="O38" s="11"/>
      <c r="P38" s="11"/>
      <c r="Q38" s="11"/>
      <c r="R38" s="11"/>
      <c r="S38" s="11"/>
      <c r="T38" s="11"/>
      <c r="U38" s="11"/>
    </row>
    <row r="39" spans="1:21" ht="15" customHeight="1">
      <c r="A39" s="11"/>
      <c r="B39" s="132" t="s">
        <v>21</v>
      </c>
      <c r="C39" s="132"/>
      <c r="D39" s="132"/>
      <c r="E39" s="132"/>
      <c r="F39" s="132"/>
      <c r="G39" s="132"/>
      <c r="H39" s="132"/>
      <c r="I39" s="132"/>
      <c r="J39" s="132"/>
      <c r="K39" s="132"/>
      <c r="L39" s="132"/>
      <c r="M39" s="11"/>
      <c r="N39" s="11"/>
      <c r="O39" s="11"/>
      <c r="P39" s="11"/>
      <c r="Q39" s="11"/>
      <c r="R39" s="11"/>
      <c r="S39" s="11"/>
      <c r="T39" s="11"/>
      <c r="U39" s="11"/>
    </row>
    <row r="40" spans="1:21" ht="36.75" customHeight="1">
      <c r="A40" s="11"/>
      <c r="B40" s="132"/>
      <c r="C40" s="132"/>
      <c r="D40" s="132"/>
      <c r="E40" s="132"/>
      <c r="F40" s="132"/>
      <c r="G40" s="132"/>
      <c r="H40" s="132"/>
      <c r="I40" s="132"/>
      <c r="J40" s="132"/>
      <c r="K40" s="132"/>
      <c r="L40" s="132"/>
      <c r="M40" s="11"/>
      <c r="N40" s="11"/>
      <c r="O40" s="11"/>
      <c r="P40" s="11"/>
      <c r="Q40" s="11"/>
      <c r="R40" s="11"/>
      <c r="S40" s="11"/>
      <c r="T40" s="11"/>
      <c r="U40" s="11"/>
    </row>
    <row r="41" spans="1:21">
      <c r="A41" s="11"/>
      <c r="B41" s="11"/>
      <c r="C41" s="11"/>
      <c r="D41" s="11"/>
      <c r="E41" s="11"/>
      <c r="F41" s="11"/>
      <c r="G41" s="11"/>
      <c r="H41" s="11"/>
      <c r="I41" s="11"/>
      <c r="J41" s="11"/>
      <c r="K41" s="11"/>
      <c r="L41" s="11"/>
      <c r="M41" s="11"/>
      <c r="N41" s="11"/>
      <c r="O41" s="11"/>
      <c r="Q41" s="11"/>
      <c r="R41" s="11"/>
      <c r="S41" s="11"/>
      <c r="T41" s="11"/>
      <c r="U41" s="11"/>
    </row>
    <row r="42" spans="1:21">
      <c r="B42" s="11"/>
      <c r="C42" s="11"/>
      <c r="D42" s="11"/>
      <c r="E42" s="11"/>
      <c r="F42" s="11"/>
      <c r="G42" s="11"/>
      <c r="H42" s="11"/>
      <c r="I42" s="11"/>
      <c r="J42" s="11"/>
      <c r="K42" s="11"/>
      <c r="L42" s="11"/>
      <c r="M42" s="11"/>
      <c r="N42" s="11"/>
      <c r="O42" s="11"/>
      <c r="P42" s="11"/>
    </row>
  </sheetData>
  <mergeCells count="3">
    <mergeCell ref="B39:L40"/>
    <mergeCell ref="C35:G35"/>
    <mergeCell ref="B5:J5"/>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workbookViewId="0">
      <selection activeCell="Q23" sqref="Q23"/>
    </sheetView>
  </sheetViews>
  <sheetFormatPr baseColWidth="10" defaultRowHeight="15"/>
  <cols>
    <col min="1" max="1" width="3.7109375" customWidth="1"/>
    <col min="2" max="2" width="23.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2.85546875" customWidth="1"/>
    <col min="11" max="11" width="3" customWidth="1"/>
    <col min="12" max="12" width="22.5703125" customWidth="1"/>
    <col min="13" max="13" width="3.5703125" customWidth="1"/>
    <col min="14" max="14" width="3.7109375" customWidth="1"/>
    <col min="15" max="15" width="4" customWidth="1"/>
    <col min="16" max="16" width="22.140625" customWidth="1"/>
    <col min="17" max="17" width="2.7109375" customWidth="1"/>
    <col min="18" max="18" width="20.85546875" customWidth="1"/>
    <col min="19" max="19" width="3.42578125" customWidth="1"/>
    <col min="20" max="20" width="3.5703125" customWidth="1"/>
  </cols>
  <sheetData>
    <row r="1" spans="1:21" ht="18">
      <c r="A1" s="11"/>
      <c r="B1" s="46" t="s">
        <v>29</v>
      </c>
      <c r="C1" s="11"/>
      <c r="D1" s="11"/>
      <c r="E1" s="11"/>
      <c r="F1" s="11"/>
      <c r="G1" s="11"/>
      <c r="H1" s="11"/>
      <c r="I1" s="11"/>
      <c r="J1" s="11"/>
      <c r="K1" s="11"/>
      <c r="L1" s="11"/>
      <c r="M1" s="11"/>
      <c r="N1" s="11"/>
      <c r="O1" s="11"/>
      <c r="P1" s="11"/>
      <c r="Q1" s="11"/>
      <c r="R1" s="11"/>
      <c r="S1" s="11"/>
      <c r="T1" s="11"/>
      <c r="U1" s="11"/>
    </row>
    <row r="2" spans="1:21" ht="8.25" customHeight="1">
      <c r="A2" s="11"/>
      <c r="B2" s="11"/>
      <c r="C2" s="11"/>
      <c r="D2" s="11"/>
      <c r="E2" s="11"/>
      <c r="F2" s="11"/>
      <c r="G2" s="11"/>
      <c r="H2" s="11"/>
      <c r="I2" s="11"/>
      <c r="J2" s="11"/>
      <c r="K2" s="11"/>
      <c r="L2" s="11"/>
      <c r="M2" s="11"/>
      <c r="N2" s="11"/>
      <c r="O2" s="11"/>
      <c r="P2" s="11"/>
      <c r="Q2" s="11"/>
      <c r="R2" s="11"/>
      <c r="S2" s="11"/>
      <c r="T2" s="11"/>
      <c r="U2" s="11"/>
    </row>
    <row r="3" spans="1:21" ht="14.1" customHeight="1">
      <c r="A3" s="11"/>
      <c r="B3" s="40" t="s">
        <v>62</v>
      </c>
      <c r="C3" s="11"/>
      <c r="D3" s="11"/>
      <c r="E3" s="11"/>
      <c r="F3" s="11"/>
      <c r="G3" s="11"/>
      <c r="H3" s="11"/>
      <c r="I3" s="11"/>
      <c r="J3" s="11"/>
      <c r="K3" s="11"/>
      <c r="L3" s="11"/>
      <c r="M3" s="11"/>
      <c r="N3" s="11"/>
      <c r="O3" s="11"/>
      <c r="P3" s="11"/>
      <c r="Q3" s="11"/>
      <c r="R3" s="11"/>
      <c r="S3" s="11"/>
      <c r="T3" s="11"/>
      <c r="U3" s="11"/>
    </row>
    <row r="4" spans="1:21" ht="9" customHeight="1">
      <c r="A4" s="11"/>
      <c r="B4" s="27"/>
      <c r="C4" s="11"/>
      <c r="D4" s="11"/>
      <c r="E4" s="11"/>
      <c r="F4" s="11"/>
      <c r="G4" s="11"/>
      <c r="H4" s="11"/>
      <c r="I4" s="11"/>
      <c r="J4" s="11"/>
      <c r="K4" s="11"/>
      <c r="L4" s="11"/>
      <c r="M4" s="11"/>
      <c r="N4" s="11"/>
      <c r="O4" s="11"/>
      <c r="P4" s="11"/>
      <c r="Q4" s="11"/>
      <c r="R4" s="11"/>
      <c r="S4" s="11"/>
      <c r="T4" s="11"/>
      <c r="U4" s="11"/>
    </row>
    <row r="5" spans="1:21" ht="14.25" customHeight="1">
      <c r="A5" s="11"/>
      <c r="B5" s="86" t="s">
        <v>63</v>
      </c>
      <c r="C5" s="11"/>
      <c r="D5" s="11"/>
      <c r="E5" s="11"/>
      <c r="F5" s="11"/>
      <c r="G5" s="11"/>
      <c r="H5" s="11"/>
      <c r="I5" s="11"/>
      <c r="J5" s="11"/>
      <c r="K5" s="11"/>
      <c r="L5" s="11"/>
      <c r="M5" s="11"/>
      <c r="N5" s="11"/>
      <c r="O5" s="11"/>
      <c r="P5" s="11"/>
      <c r="Q5" s="11"/>
      <c r="R5" s="11"/>
      <c r="S5" s="11"/>
      <c r="T5" s="11"/>
      <c r="U5" s="11"/>
    </row>
    <row r="6" spans="1:21" s="48" customFormat="1" ht="14.1" customHeight="1">
      <c r="B6" s="64" t="s">
        <v>59</v>
      </c>
      <c r="C6" s="64"/>
      <c r="D6" s="64"/>
      <c r="E6" s="64"/>
      <c r="F6" s="64"/>
      <c r="G6" s="64"/>
      <c r="H6" s="64"/>
      <c r="I6" s="64"/>
      <c r="J6" s="64"/>
      <c r="K6" s="64"/>
    </row>
    <row r="7" spans="1:21" s="6" customFormat="1" ht="9" customHeight="1">
      <c r="A7" s="25"/>
      <c r="B7" s="29"/>
      <c r="C7" s="25"/>
      <c r="D7" s="25"/>
      <c r="E7" s="30"/>
      <c r="F7" s="30"/>
      <c r="G7" s="30"/>
      <c r="H7" s="30"/>
      <c r="I7" s="30"/>
      <c r="J7" s="30"/>
      <c r="K7" s="30"/>
      <c r="L7" s="25"/>
      <c r="M7" s="25"/>
      <c r="N7" s="25"/>
      <c r="O7" s="25"/>
      <c r="P7" s="25"/>
      <c r="Q7" s="25"/>
      <c r="R7" s="25"/>
      <c r="S7" s="25"/>
      <c r="T7" s="25"/>
      <c r="U7" s="25"/>
    </row>
    <row r="8" spans="1:21" s="6" customFormat="1" ht="14.1" customHeight="1">
      <c r="A8" s="25"/>
      <c r="B8" s="65" t="s">
        <v>72</v>
      </c>
      <c r="C8" s="43"/>
      <c r="D8" s="43"/>
      <c r="E8" s="43"/>
      <c r="F8" s="43"/>
      <c r="G8" s="43"/>
      <c r="H8" s="43"/>
      <c r="I8" s="43"/>
      <c r="J8" s="43"/>
      <c r="K8" s="43"/>
      <c r="L8" s="42"/>
      <c r="M8" s="25"/>
      <c r="N8" s="25"/>
      <c r="O8" s="25"/>
      <c r="P8" s="25"/>
      <c r="Q8" s="25"/>
      <c r="R8" s="25"/>
      <c r="S8" s="25"/>
      <c r="T8" s="25"/>
      <c r="U8" s="25"/>
    </row>
    <row r="9" spans="1:21" s="6" customFormat="1" ht="14.1" customHeight="1">
      <c r="A9" s="25"/>
      <c r="B9" s="65" t="s">
        <v>32</v>
      </c>
      <c r="C9" s="43"/>
      <c r="D9" s="43"/>
      <c r="E9" s="43"/>
      <c r="F9" s="43"/>
      <c r="G9" s="43"/>
      <c r="H9" s="43"/>
      <c r="I9" s="43"/>
      <c r="J9" s="43"/>
      <c r="K9" s="43"/>
      <c r="L9" s="42"/>
      <c r="M9" s="25"/>
      <c r="N9" s="25"/>
      <c r="O9" s="25"/>
      <c r="P9" s="25"/>
      <c r="Q9" s="25"/>
      <c r="R9" s="25"/>
      <c r="S9" s="25"/>
      <c r="T9" s="25"/>
      <c r="U9" s="25"/>
    </row>
    <row r="10" spans="1:21" s="6" customFormat="1" ht="14.1" customHeight="1">
      <c r="A10" s="25"/>
      <c r="B10" s="65" t="s">
        <v>31</v>
      </c>
      <c r="C10" s="43"/>
      <c r="D10" s="43"/>
      <c r="E10" s="43"/>
      <c r="F10" s="43"/>
      <c r="G10" s="43"/>
      <c r="H10" s="43"/>
      <c r="I10" s="43"/>
      <c r="J10" s="43"/>
      <c r="K10" s="43"/>
      <c r="L10" s="42"/>
      <c r="M10" s="25"/>
      <c r="N10" s="25"/>
      <c r="O10" s="25"/>
      <c r="P10" s="25"/>
      <c r="Q10" s="25"/>
      <c r="R10" s="25"/>
      <c r="S10" s="25"/>
      <c r="T10" s="25"/>
      <c r="U10" s="25"/>
    </row>
    <row r="11" spans="1:21" s="6" customFormat="1" ht="12.95" customHeight="1">
      <c r="A11" s="25"/>
      <c r="B11" s="29"/>
      <c r="C11" s="25"/>
      <c r="D11" s="25"/>
      <c r="E11" s="30"/>
      <c r="F11" s="30"/>
      <c r="G11" s="30"/>
      <c r="H11" s="30"/>
      <c r="I11" s="30"/>
      <c r="J11" s="30"/>
      <c r="K11" s="30"/>
      <c r="L11" s="25"/>
      <c r="M11" s="25"/>
      <c r="N11" s="25"/>
      <c r="O11" s="25"/>
      <c r="P11" s="25"/>
      <c r="Q11" s="25"/>
      <c r="R11" s="25"/>
      <c r="S11" s="25"/>
      <c r="T11" s="25"/>
      <c r="U11" s="25"/>
    </row>
    <row r="12" spans="1:21" s="6" customFormat="1" ht="12.95" customHeight="1" thickBot="1">
      <c r="A12" s="25"/>
      <c r="B12" s="25"/>
      <c r="C12" s="25"/>
      <c r="D12" s="25"/>
      <c r="E12" s="25"/>
      <c r="F12" s="25"/>
      <c r="G12" s="25"/>
      <c r="H12" s="25"/>
      <c r="I12" s="25"/>
      <c r="J12" s="25"/>
      <c r="K12" s="25"/>
      <c r="L12" s="25"/>
      <c r="M12" s="25"/>
      <c r="N12" s="25"/>
      <c r="O12" s="25"/>
      <c r="P12" s="25"/>
      <c r="Q12" s="25"/>
      <c r="R12" s="25"/>
      <c r="S12" s="25"/>
      <c r="T12" s="25"/>
      <c r="U12" s="25"/>
    </row>
    <row r="13" spans="1:21" s="6" customFormat="1" ht="15" customHeight="1" thickBot="1">
      <c r="A13" s="12"/>
      <c r="B13" s="4" t="s">
        <v>7</v>
      </c>
      <c r="C13" s="35" t="s">
        <v>2</v>
      </c>
      <c r="D13" s="36" t="s">
        <v>0</v>
      </c>
      <c r="E13" s="37" t="s">
        <v>1</v>
      </c>
      <c r="F13" s="37" t="s">
        <v>3</v>
      </c>
      <c r="G13" s="38" t="s">
        <v>4</v>
      </c>
      <c r="H13" s="39" t="s">
        <v>5</v>
      </c>
      <c r="I13" s="25"/>
      <c r="J13" s="10" t="s">
        <v>79</v>
      </c>
      <c r="K13" s="13"/>
      <c r="L13" s="5"/>
      <c r="M13" s="44"/>
      <c r="N13" s="25"/>
      <c r="O13" s="25"/>
      <c r="P13" s="10" t="s">
        <v>88</v>
      </c>
      <c r="Q13" s="13"/>
      <c r="R13" s="5"/>
      <c r="S13" s="44"/>
      <c r="T13" s="25"/>
      <c r="U13" s="25"/>
    </row>
    <row r="14" spans="1:21" s="6" customFormat="1" ht="15" customHeight="1">
      <c r="A14" s="1">
        <v>1</v>
      </c>
      <c r="B14" s="111" t="s">
        <v>11</v>
      </c>
      <c r="C14" s="14">
        <f>COUNT(M14,N17,S14)</f>
        <v>3</v>
      </c>
      <c r="D14" s="15">
        <f>IF(M14&gt;N14,1,0)+IF(N17&gt;M17,1,0)+IF(S14&gt;T14,1,0)</f>
        <v>3</v>
      </c>
      <c r="E14" s="15">
        <f>IF(M14&lt;N14,1,0)+IF(N17&lt;M17,1,0)+IF(S14&lt;T14,1,0)</f>
        <v>0</v>
      </c>
      <c r="F14" s="15">
        <f>VALUE(M14+N17+S14)</f>
        <v>8</v>
      </c>
      <c r="G14" s="15">
        <f>VALUE(N14+M17+T14)</f>
        <v>1</v>
      </c>
      <c r="H14" s="16">
        <f>AVERAGE(F14-G14)</f>
        <v>7</v>
      </c>
      <c r="I14" s="58"/>
      <c r="J14" s="74" t="str">
        <f>B14</f>
        <v>GLOBAL TC</v>
      </c>
      <c r="K14" s="75" t="s">
        <v>6</v>
      </c>
      <c r="L14" s="78" t="str">
        <f>B17</f>
        <v>CT POLLENTIA</v>
      </c>
      <c r="M14" s="73">
        <v>3</v>
      </c>
      <c r="N14" s="73">
        <v>0</v>
      </c>
      <c r="O14" s="77"/>
      <c r="P14" s="74" t="str">
        <f>B14</f>
        <v>GLOBAL TC</v>
      </c>
      <c r="Q14" s="75" t="s">
        <v>6</v>
      </c>
      <c r="R14" s="74" t="str">
        <f>B15</f>
        <v>EU MOLL TC</v>
      </c>
      <c r="S14" s="73">
        <v>2</v>
      </c>
      <c r="T14" s="73">
        <v>1</v>
      </c>
      <c r="U14" s="25"/>
    </row>
    <row r="15" spans="1:21" s="6" customFormat="1" ht="15" customHeight="1">
      <c r="A15" s="2">
        <v>2</v>
      </c>
      <c r="B15" s="112" t="s">
        <v>60</v>
      </c>
      <c r="C15" s="17">
        <f>COUNT(M15,N18,T14)</f>
        <v>3</v>
      </c>
      <c r="D15" s="17">
        <f>IF(M15&gt;N15,1,0)+IF(N18&gt;M18,1,0)+IF(T14&gt;S14,1,0)</f>
        <v>2</v>
      </c>
      <c r="E15" s="17">
        <f>IF(M15&lt;N15,1,0)+IF(N18&lt;M18,1,0)+IF(T14&lt;S14,1,0)</f>
        <v>1</v>
      </c>
      <c r="F15" s="17">
        <f>VALUE(M15+N18+T14)</f>
        <v>6</v>
      </c>
      <c r="G15" s="17">
        <f>VALUE(N15+M18+S14)</f>
        <v>3</v>
      </c>
      <c r="H15" s="18">
        <f>AVERAGE(F15-G15)</f>
        <v>3</v>
      </c>
      <c r="I15" s="58"/>
      <c r="J15" s="74" t="str">
        <f>B15</f>
        <v>EU MOLL TC</v>
      </c>
      <c r="K15" s="75" t="s">
        <v>6</v>
      </c>
      <c r="L15" s="78" t="str">
        <f>B16</f>
        <v>CT MONTUIRI</v>
      </c>
      <c r="M15" s="73">
        <v>2</v>
      </c>
      <c r="N15" s="73">
        <v>1</v>
      </c>
      <c r="O15" s="77"/>
      <c r="P15" s="78" t="str">
        <f>B16</f>
        <v>CT MONTUIRI</v>
      </c>
      <c r="Q15" s="75" t="s">
        <v>6</v>
      </c>
      <c r="R15" s="74" t="str">
        <f>B17</f>
        <v>CT POLLENTIA</v>
      </c>
      <c r="S15" s="113">
        <v>3</v>
      </c>
      <c r="T15" s="113">
        <v>0</v>
      </c>
      <c r="U15" s="25"/>
    </row>
    <row r="16" spans="1:21" s="6" customFormat="1" ht="15" customHeight="1">
      <c r="A16" s="2">
        <v>3</v>
      </c>
      <c r="B16" s="70" t="s">
        <v>15</v>
      </c>
      <c r="C16" s="17">
        <f>COUNT(N15,M17,S15)</f>
        <v>3</v>
      </c>
      <c r="D16" s="23">
        <f>IF(M17&gt;N17,1,0)+IF(N15&gt;M15,1,0)+IF(S15&gt;T15,1,0)</f>
        <v>1</v>
      </c>
      <c r="E16" s="23">
        <f>IF(M17&lt;N17,1,0)+IF(N15&lt;M15,1,0)+IF(S15&lt;T15,1,0)</f>
        <v>2</v>
      </c>
      <c r="F16" s="23">
        <f>VALUE(N15+M17+S15)</f>
        <v>4</v>
      </c>
      <c r="G16" s="23">
        <f>VALUE(M15+N17+T15)</f>
        <v>5</v>
      </c>
      <c r="H16" s="24">
        <f>AVERAGE(F16-G16)</f>
        <v>-1</v>
      </c>
      <c r="I16" s="25"/>
      <c r="J16" s="10" t="s">
        <v>87</v>
      </c>
      <c r="K16" s="13"/>
      <c r="L16" s="5"/>
      <c r="M16" s="44"/>
      <c r="N16" s="25"/>
      <c r="O16" s="25"/>
      <c r="P16" s="25"/>
      <c r="Q16" s="25"/>
      <c r="R16" s="25"/>
      <c r="S16" s="25"/>
      <c r="T16" s="25"/>
      <c r="U16" s="25"/>
    </row>
    <row r="17" spans="1:21" s="6" customFormat="1" ht="15" customHeight="1" thickBot="1">
      <c r="A17" s="3">
        <v>4</v>
      </c>
      <c r="B17" s="88" t="s">
        <v>13</v>
      </c>
      <c r="C17" s="19">
        <f>COUNT(N14,M18,T15)</f>
        <v>3</v>
      </c>
      <c r="D17" s="19">
        <f>IF(N14&gt;M14,1,0)+IF(M18&gt;N18,1,0)+IF(T15&gt;S15,1,0)</f>
        <v>0</v>
      </c>
      <c r="E17" s="19">
        <f>IF(N14&lt;M14,1,0)+IF(M18&lt;N18,1,0)+IF(T15&lt;S15,1,0)</f>
        <v>3</v>
      </c>
      <c r="F17" s="19">
        <f>VALUE(N14+M18+T15)</f>
        <v>0</v>
      </c>
      <c r="G17" s="19">
        <f>VALUE(M14+N18+S15)</f>
        <v>9</v>
      </c>
      <c r="H17" s="20">
        <f>AVERAGE(F17-G17)</f>
        <v>-9</v>
      </c>
      <c r="I17" s="25"/>
      <c r="J17" s="74" t="str">
        <f>B16</f>
        <v>CT MONTUIRI</v>
      </c>
      <c r="K17" s="75" t="s">
        <v>6</v>
      </c>
      <c r="L17" s="81" t="str">
        <f>B14</f>
        <v>GLOBAL TC</v>
      </c>
      <c r="M17" s="73">
        <v>0</v>
      </c>
      <c r="N17" s="73">
        <v>3</v>
      </c>
      <c r="O17" s="25"/>
      <c r="P17" s="25"/>
      <c r="Q17" s="25"/>
      <c r="R17" s="25"/>
      <c r="S17" s="25"/>
      <c r="T17" s="25"/>
      <c r="U17" s="25"/>
    </row>
    <row r="18" spans="1:21" s="6" customFormat="1" ht="15" customHeight="1">
      <c r="A18" s="25"/>
      <c r="B18" s="25"/>
      <c r="C18" s="25"/>
      <c r="D18" s="25"/>
      <c r="E18" s="25"/>
      <c r="F18" s="25"/>
      <c r="G18" s="25"/>
      <c r="H18" s="25"/>
      <c r="I18" s="25"/>
      <c r="J18" s="89" t="str">
        <f>B17</f>
        <v>CT POLLENTIA</v>
      </c>
      <c r="K18" s="75" t="s">
        <v>6</v>
      </c>
      <c r="L18" s="83" t="str">
        <f>B15</f>
        <v>EU MOLL TC</v>
      </c>
      <c r="M18" s="80">
        <v>0</v>
      </c>
      <c r="N18" s="80">
        <v>3</v>
      </c>
      <c r="O18" s="25"/>
      <c r="P18" s="25"/>
      <c r="Q18" s="25"/>
      <c r="R18" s="25"/>
      <c r="S18" s="25"/>
      <c r="T18" s="25"/>
      <c r="U18" s="25"/>
    </row>
    <row r="19" spans="1:21" ht="15" customHeight="1">
      <c r="A19" s="25"/>
      <c r="B19" s="25"/>
      <c r="C19" s="25"/>
      <c r="D19" s="25"/>
      <c r="E19" s="25"/>
      <c r="F19" s="25"/>
      <c r="G19" s="25"/>
      <c r="H19" s="25"/>
      <c r="I19" s="25"/>
      <c r="J19" s="25"/>
      <c r="K19" s="25"/>
      <c r="L19" s="25"/>
      <c r="M19" s="25"/>
      <c r="N19" s="25"/>
      <c r="O19" s="25"/>
      <c r="Q19" s="25"/>
      <c r="R19" s="25"/>
      <c r="S19" s="25"/>
      <c r="T19" s="25"/>
      <c r="U19" s="11"/>
    </row>
    <row r="20" spans="1:21" ht="15" customHeight="1">
      <c r="A20" s="11"/>
      <c r="B20" s="11"/>
      <c r="C20" s="11"/>
      <c r="D20" s="11"/>
      <c r="E20" s="11"/>
      <c r="F20" s="11"/>
      <c r="G20" s="11"/>
      <c r="H20" s="11"/>
      <c r="I20" s="11"/>
      <c r="J20" s="11"/>
      <c r="K20" s="11"/>
      <c r="L20" s="118"/>
      <c r="M20" s="11"/>
      <c r="N20" s="11"/>
      <c r="O20" s="11"/>
      <c r="P20" s="11"/>
      <c r="Q20" s="11"/>
      <c r="R20" s="11"/>
      <c r="S20" s="11"/>
      <c r="T20" s="11"/>
      <c r="U20" s="11"/>
    </row>
    <row r="21" spans="1:21" ht="12.95" customHeight="1">
      <c r="A21" s="11"/>
      <c r="B21" s="11"/>
      <c r="C21" s="11"/>
      <c r="D21" s="11"/>
      <c r="E21" s="11"/>
      <c r="F21" s="11"/>
      <c r="G21" s="11"/>
      <c r="H21" s="11"/>
      <c r="I21" s="11"/>
      <c r="J21" s="11"/>
      <c r="K21" s="11"/>
      <c r="L21" s="11"/>
      <c r="M21" s="11"/>
      <c r="N21" s="11"/>
      <c r="O21" s="11"/>
      <c r="P21" s="11"/>
      <c r="Q21" s="11"/>
      <c r="R21" s="11"/>
      <c r="S21" s="11"/>
      <c r="T21" s="11"/>
      <c r="U21" s="11"/>
    </row>
    <row r="22" spans="1:21" ht="12.95" customHeight="1"/>
    <row r="23" spans="1:21" ht="12.95" customHeight="1"/>
    <row r="24" spans="1:21" ht="12.95" customHeight="1"/>
    <row r="25" spans="1:21" ht="12.95" customHeight="1"/>
    <row r="26" spans="1:21" ht="12.95" customHeight="1"/>
    <row r="27" spans="1:21" ht="12.95" customHeight="1"/>
    <row r="28" spans="1:21" ht="12.95" customHeight="1"/>
    <row r="29" spans="1:21" ht="15.95" customHeight="1"/>
    <row r="30" spans="1:21" ht="15.95" customHeight="1"/>
    <row r="31" spans="1:21" ht="15.95" customHeight="1"/>
  </sheetData>
  <pageMargins left="0.70866141732283472" right="0.70866141732283472" top="0.74803149606299213" bottom="0.74803149606299213" header="0.31496062992125984" footer="0.31496062992125984"/>
  <pageSetup paperSize="9" scale="68" orientation="landscape" r:id="rId1"/>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U45"/>
  <sheetViews>
    <sheetView topLeftCell="A13" workbookViewId="0">
      <selection activeCell="D39" sqref="D39"/>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5.4257812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2.85546875" customWidth="1"/>
    <col min="16" max="16" width="24.85546875" customWidth="1"/>
    <col min="17" max="17" width="2.7109375" customWidth="1"/>
    <col min="18" max="18" width="19.7109375" customWidth="1"/>
    <col min="19" max="19" width="3.42578125" customWidth="1"/>
    <col min="20" max="20" width="3.5703125" customWidth="1"/>
  </cols>
  <sheetData>
    <row r="1" spans="1:21" ht="18">
      <c r="A1" s="11"/>
      <c r="B1" s="52" t="s">
        <v>29</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61</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35</v>
      </c>
      <c r="C5" s="31"/>
      <c r="D5" s="31"/>
      <c r="E5" s="25"/>
      <c r="F5" s="25"/>
      <c r="G5" s="25"/>
      <c r="H5" s="25"/>
      <c r="I5" s="25"/>
      <c r="J5" s="25"/>
      <c r="K5" s="25"/>
      <c r="L5" s="25"/>
      <c r="M5" s="25"/>
      <c r="N5" s="25"/>
      <c r="O5" s="25"/>
      <c r="P5" s="25"/>
      <c r="Q5" s="25"/>
      <c r="R5" s="25"/>
      <c r="S5" s="25"/>
      <c r="T5" s="25"/>
      <c r="U5" s="25"/>
    </row>
    <row r="6" spans="1:21">
      <c r="A6" s="11"/>
      <c r="B6" s="72" t="s">
        <v>36</v>
      </c>
      <c r="C6" s="11"/>
      <c r="D6" s="11"/>
      <c r="E6" s="11"/>
      <c r="F6" s="11"/>
      <c r="G6" s="11"/>
      <c r="H6" s="11"/>
      <c r="I6" s="11"/>
      <c r="J6" s="108" t="s">
        <v>91</v>
      </c>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1" t="s">
        <v>35</v>
      </c>
      <c r="C8" s="61" t="s">
        <v>2</v>
      </c>
      <c r="D8" s="32" t="s">
        <v>0</v>
      </c>
      <c r="E8" s="33" t="s">
        <v>1</v>
      </c>
      <c r="F8" s="33" t="s">
        <v>3</v>
      </c>
      <c r="G8" s="34" t="s">
        <v>4</v>
      </c>
      <c r="H8" s="62" t="s">
        <v>5</v>
      </c>
      <c r="I8" s="6"/>
      <c r="J8" s="9" t="s">
        <v>74</v>
      </c>
      <c r="K8" s="22"/>
      <c r="L8" s="5"/>
      <c r="M8" s="44"/>
      <c r="N8" s="25"/>
      <c r="O8" s="25"/>
      <c r="P8" s="9" t="s">
        <v>80</v>
      </c>
      <c r="Q8" s="22"/>
      <c r="R8" s="5"/>
      <c r="S8" s="44"/>
      <c r="T8" s="25"/>
      <c r="U8" s="11"/>
    </row>
    <row r="9" spans="1:21" s="6" customFormat="1">
      <c r="A9" s="7">
        <v>1</v>
      </c>
      <c r="B9" s="90" t="s">
        <v>64</v>
      </c>
      <c r="C9" s="14">
        <f>COUNT(M9,N12,S9)</f>
        <v>2</v>
      </c>
      <c r="D9" s="14">
        <f>IF(M9&gt;N9,1,0)+IF(N12&gt;M12,1,0)+IF(S9&gt;T9,1,0)</f>
        <v>2</v>
      </c>
      <c r="E9" s="14">
        <f>IF(M9&lt;N9,1,0)+IF(N12&lt;M12,1,0)+IF(S9&lt;T9,1,0)</f>
        <v>0</v>
      </c>
      <c r="F9" s="14">
        <f>VALUE(M9+N12+S9)</f>
        <v>6</v>
      </c>
      <c r="G9" s="14">
        <f>VALUE(N9+M12+T9)</f>
        <v>0</v>
      </c>
      <c r="H9" s="104">
        <f>AVERAGE(F9-G9)</f>
        <v>6</v>
      </c>
      <c r="I9" s="58"/>
      <c r="J9" s="74" t="str">
        <f>B9</f>
        <v>PLAYAS DE SANTA PONSA TC</v>
      </c>
      <c r="K9" s="75"/>
      <c r="L9" s="76" t="str">
        <f>B12</f>
        <v>DESCANSA</v>
      </c>
      <c r="M9" s="109"/>
      <c r="N9" s="109"/>
      <c r="O9" s="77"/>
      <c r="P9" s="74" t="str">
        <f>B9</f>
        <v>PLAYAS DE SANTA PONSA TC</v>
      </c>
      <c r="Q9" s="75" t="s">
        <v>6</v>
      </c>
      <c r="R9" s="74" t="str">
        <f>B10</f>
        <v>SANTA MARIA TC "A"</v>
      </c>
      <c r="S9" s="73">
        <v>3</v>
      </c>
      <c r="T9" s="73">
        <v>0</v>
      </c>
      <c r="U9" s="25"/>
    </row>
    <row r="10" spans="1:21" s="6" customFormat="1">
      <c r="A10" s="8">
        <v>2</v>
      </c>
      <c r="B10" s="91" t="s">
        <v>65</v>
      </c>
      <c r="C10" s="17">
        <f>COUNT(M10,N13,T9)</f>
        <v>2</v>
      </c>
      <c r="D10" s="17">
        <f>IF(M10&gt;N10,1,0)+IF(N13&gt;M13,1,0)+IF(T9&gt;S9,1,0)</f>
        <v>1</v>
      </c>
      <c r="E10" s="17">
        <f>IF(M10&lt;N10,1,0)+IF(N13&lt;M13,1,0)+IF(T9&lt;S9,1,0)</f>
        <v>1</v>
      </c>
      <c r="F10" s="17">
        <f>VALUE(M10+N13+T9)</f>
        <v>3</v>
      </c>
      <c r="G10" s="17">
        <f>VALUE(N10+M13+S9)</f>
        <v>3</v>
      </c>
      <c r="H10" s="18">
        <f>AVERAGE(F10-G10)</f>
        <v>0</v>
      </c>
      <c r="I10" s="58"/>
      <c r="J10" s="74" t="str">
        <f>B10</f>
        <v>SANTA MARIA TC "A"</v>
      </c>
      <c r="K10" s="75" t="s">
        <v>6</v>
      </c>
      <c r="L10" s="78" t="str">
        <f>B11</f>
        <v>VILAS TA</v>
      </c>
      <c r="M10" s="73">
        <v>3</v>
      </c>
      <c r="N10" s="73">
        <v>0</v>
      </c>
      <c r="O10" s="77"/>
      <c r="P10" s="78" t="str">
        <f>B11</f>
        <v>VILAS TA</v>
      </c>
      <c r="Q10" s="75"/>
      <c r="R10" s="79" t="str">
        <f>B12</f>
        <v>DESCANSA</v>
      </c>
      <c r="S10" s="109"/>
      <c r="T10" s="109"/>
      <c r="U10" s="25"/>
    </row>
    <row r="11" spans="1:21" s="6" customFormat="1" ht="15.75" thickBot="1">
      <c r="A11" s="92">
        <v>3</v>
      </c>
      <c r="B11" s="93" t="s">
        <v>51</v>
      </c>
      <c r="C11" s="19">
        <f>COUNT(N10,M12,S10)</f>
        <v>2</v>
      </c>
      <c r="D11" s="19">
        <f>IF(M12&gt;N12,1,0)+IF(N10&gt;M10,1,0)+IF(S10&gt;T10,1,0)</f>
        <v>0</v>
      </c>
      <c r="E11" s="19">
        <f>IF(M12&lt;N12,1,0)+IF(N10&lt;M10,1,0)+IF(S10&lt;T10,1,0)</f>
        <v>2</v>
      </c>
      <c r="F11" s="19">
        <f>VALUE(N10+M12+S10)</f>
        <v>0</v>
      </c>
      <c r="G11" s="19">
        <f>VALUE(M10+N12+T10)</f>
        <v>6</v>
      </c>
      <c r="H11" s="20">
        <f>AVERAGE(F11-G11)</f>
        <v>-6</v>
      </c>
      <c r="I11" s="25"/>
      <c r="J11" s="9" t="s">
        <v>75</v>
      </c>
      <c r="K11" s="22"/>
      <c r="L11" s="5"/>
      <c r="M11" s="44"/>
      <c r="N11" s="25"/>
      <c r="O11" s="25"/>
      <c r="P11" s="25"/>
      <c r="Q11" s="25"/>
      <c r="R11" s="25"/>
      <c r="S11" s="25"/>
      <c r="T11" s="25"/>
      <c r="U11" s="25"/>
    </row>
    <row r="12" spans="1:21">
      <c r="A12" s="57"/>
      <c r="B12" s="107" t="s">
        <v>14</v>
      </c>
      <c r="C12" s="53"/>
      <c r="D12" s="53"/>
      <c r="E12" s="53"/>
      <c r="F12" s="53"/>
      <c r="G12" s="53"/>
      <c r="H12" s="53"/>
      <c r="I12" s="6"/>
      <c r="J12" s="74" t="str">
        <f>B11</f>
        <v>VILAS TA</v>
      </c>
      <c r="K12" s="75" t="s">
        <v>6</v>
      </c>
      <c r="L12" s="81" t="str">
        <f>B9</f>
        <v>PLAYAS DE SANTA PONSA TC</v>
      </c>
      <c r="M12" s="73">
        <v>0</v>
      </c>
      <c r="N12" s="73">
        <v>3</v>
      </c>
      <c r="O12" s="25"/>
      <c r="Q12" s="25"/>
      <c r="R12" s="25"/>
      <c r="S12" s="25"/>
      <c r="T12" s="25"/>
      <c r="U12" s="11"/>
    </row>
    <row r="13" spans="1:21">
      <c r="A13" s="25"/>
      <c r="B13" s="25"/>
      <c r="C13" s="25"/>
      <c r="D13" s="25"/>
      <c r="E13" s="25"/>
      <c r="F13" s="25"/>
      <c r="G13" s="25"/>
      <c r="H13" s="25"/>
      <c r="I13" s="25"/>
      <c r="J13" s="82" t="str">
        <f>B12</f>
        <v>DESCANSA</v>
      </c>
      <c r="K13" s="75"/>
      <c r="L13" s="83" t="str">
        <f>B10</f>
        <v>SANTA MARIA TC "A"</v>
      </c>
      <c r="M13" s="109"/>
      <c r="N13" s="109"/>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39</v>
      </c>
      <c r="C16" s="11"/>
      <c r="D16" s="11"/>
      <c r="E16" s="11"/>
      <c r="F16" s="11"/>
      <c r="G16" s="11"/>
      <c r="H16" s="11"/>
      <c r="I16" s="11"/>
      <c r="J16" s="11"/>
      <c r="K16" s="11"/>
      <c r="L16" s="11"/>
      <c r="M16" s="11"/>
      <c r="N16" s="11"/>
      <c r="O16" s="11"/>
      <c r="P16" s="11"/>
      <c r="Q16" s="11"/>
      <c r="R16" s="11"/>
      <c r="S16" s="11"/>
      <c r="T16" s="11"/>
      <c r="U16" s="11"/>
    </row>
    <row r="17" spans="1:21">
      <c r="A17" s="11"/>
      <c r="B17" s="72" t="s">
        <v>66</v>
      </c>
      <c r="C17" s="11"/>
      <c r="D17" s="11"/>
      <c r="E17" s="11"/>
      <c r="F17" s="11"/>
      <c r="G17" s="11"/>
      <c r="H17" s="11"/>
      <c r="I17" s="11"/>
      <c r="J17" s="11"/>
      <c r="K17" s="11"/>
      <c r="L17" s="11"/>
      <c r="M17" s="11"/>
      <c r="N17" s="11"/>
      <c r="O17" s="11"/>
      <c r="P17" s="11"/>
      <c r="Q17" s="11"/>
      <c r="R17" s="11"/>
      <c r="S17" s="11"/>
      <c r="T17" s="11"/>
      <c r="U17" s="11"/>
    </row>
    <row r="18" spans="1:21">
      <c r="A18" s="11"/>
      <c r="B18" s="65" t="s">
        <v>72</v>
      </c>
      <c r="C18" s="11"/>
      <c r="D18" s="11"/>
      <c r="E18" s="11"/>
      <c r="F18" s="11"/>
      <c r="G18" s="11"/>
      <c r="H18" s="11"/>
      <c r="I18" s="11"/>
      <c r="J18" s="11"/>
      <c r="K18" s="11"/>
      <c r="L18" s="11"/>
      <c r="M18" s="11"/>
      <c r="N18" s="11"/>
      <c r="O18" s="11"/>
      <c r="P18" s="11"/>
      <c r="Q18" s="11"/>
      <c r="R18" s="11"/>
      <c r="S18" s="11"/>
      <c r="T18" s="11"/>
      <c r="U18" s="11"/>
    </row>
    <row r="19" spans="1:21">
      <c r="A19" s="11"/>
      <c r="B19" s="65" t="s">
        <v>32</v>
      </c>
      <c r="C19" s="11"/>
      <c r="D19" s="11"/>
      <c r="E19" s="11"/>
      <c r="F19" s="11"/>
      <c r="G19" s="11"/>
      <c r="H19" s="11"/>
      <c r="I19" s="11"/>
      <c r="J19" s="11"/>
      <c r="K19" s="11"/>
      <c r="L19" s="11"/>
      <c r="M19" s="11"/>
      <c r="N19" s="11"/>
      <c r="O19" s="11"/>
      <c r="P19" s="11"/>
      <c r="Q19" s="11"/>
      <c r="R19" s="11"/>
      <c r="S19" s="11"/>
      <c r="T19" s="11"/>
      <c r="U19" s="11"/>
    </row>
    <row r="20" spans="1:21">
      <c r="A20" s="11"/>
      <c r="B20" s="65" t="s">
        <v>31</v>
      </c>
      <c r="C20" s="11"/>
      <c r="D20" s="11"/>
      <c r="E20" s="11"/>
      <c r="F20" s="11"/>
      <c r="G20" s="11"/>
      <c r="H20" s="11"/>
      <c r="I20" s="11"/>
      <c r="J20" s="11"/>
      <c r="K20" s="11"/>
      <c r="L20" s="11"/>
      <c r="M20" s="11"/>
      <c r="N20" s="11"/>
      <c r="O20" s="11"/>
      <c r="P20" s="11"/>
      <c r="Q20" s="11"/>
      <c r="R20" s="11"/>
      <c r="S20" s="11"/>
      <c r="T20" s="11"/>
      <c r="U20" s="11"/>
    </row>
    <row r="21" spans="1:21" ht="15.75"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5.75" thickBot="1">
      <c r="A22" s="12"/>
      <c r="B22" s="71" t="s">
        <v>7</v>
      </c>
      <c r="C22" s="54" t="s">
        <v>2</v>
      </c>
      <c r="D22" s="36" t="s">
        <v>0</v>
      </c>
      <c r="E22" s="37" t="s">
        <v>1</v>
      </c>
      <c r="F22" s="37" t="s">
        <v>3</v>
      </c>
      <c r="G22" s="38" t="s">
        <v>4</v>
      </c>
      <c r="H22" s="55" t="s">
        <v>5</v>
      </c>
      <c r="J22" s="10" t="s">
        <v>76</v>
      </c>
      <c r="K22" s="13"/>
      <c r="L22" s="5"/>
      <c r="M22" s="44"/>
      <c r="N22" s="25"/>
      <c r="O22" s="25"/>
      <c r="P22" s="10" t="s">
        <v>78</v>
      </c>
      <c r="Q22" s="13"/>
      <c r="R22" s="5"/>
      <c r="S22" s="44"/>
      <c r="T22" s="25"/>
      <c r="U22" s="25"/>
    </row>
    <row r="23" spans="1:21" s="6" customFormat="1">
      <c r="A23" s="1">
        <v>1</v>
      </c>
      <c r="B23" s="111" t="s">
        <v>24</v>
      </c>
      <c r="C23" s="14">
        <f>COUNT(M23,N26,S23)</f>
        <v>2</v>
      </c>
      <c r="D23" s="14">
        <f>IF(M23&gt;N23,1,0)+IF(N26&gt;M26,1,0)+IF(S23&gt;T23,1,0)</f>
        <v>2</v>
      </c>
      <c r="E23" s="14">
        <f>IF(M23&lt;N23,1,0)+IF(N26&lt;M26,1,0)+IF(S23&lt;T23,1,0)</f>
        <v>0</v>
      </c>
      <c r="F23" s="14">
        <f>VALUE(M23+N26+S23)</f>
        <v>5</v>
      </c>
      <c r="G23" s="14">
        <f>VALUE(N23+M26+T23)</f>
        <v>1</v>
      </c>
      <c r="H23" s="104">
        <f>AVERAGE(F23-G23)</f>
        <v>4</v>
      </c>
      <c r="I23" s="58"/>
      <c r="J23" s="74" t="str">
        <f>B23</f>
        <v>CT LA SALLE "A"</v>
      </c>
      <c r="K23" s="75"/>
      <c r="L23" s="76" t="str">
        <f>B26</f>
        <v>DESCANSA</v>
      </c>
      <c r="M23" s="110"/>
      <c r="N23" s="110"/>
      <c r="O23" s="77"/>
      <c r="P23" s="74" t="str">
        <f>B23</f>
        <v>CT LA SALLE "A"</v>
      </c>
      <c r="Q23" s="75" t="s">
        <v>6</v>
      </c>
      <c r="R23" s="74" t="str">
        <f>B24</f>
        <v>GLOBAL TC</v>
      </c>
      <c r="S23" s="73">
        <v>2</v>
      </c>
      <c r="T23" s="73">
        <v>1</v>
      </c>
      <c r="U23" s="25"/>
    </row>
    <row r="24" spans="1:21" s="6" customFormat="1">
      <c r="A24" s="2">
        <v>2</v>
      </c>
      <c r="B24" s="70" t="s">
        <v>11</v>
      </c>
      <c r="C24" s="17">
        <f>COUNT(M24,N27,T23)</f>
        <v>2</v>
      </c>
      <c r="D24" s="17">
        <f>IF(M24&gt;N24,1,0)+IF(N27&gt;M27,1,0)+IF(T23&gt;S23,1,0)</f>
        <v>1</v>
      </c>
      <c r="E24" s="17">
        <f>IF(M24&lt;N24,1,0)+IF(N27&lt;M27,1,0)+IF(T23&lt;S23,1,0)</f>
        <v>1</v>
      </c>
      <c r="F24" s="17">
        <f>VALUE(M24+N27+T23)</f>
        <v>3</v>
      </c>
      <c r="G24" s="17">
        <f>VALUE(N24+M27+S23)</f>
        <v>3</v>
      </c>
      <c r="H24" s="18">
        <f>AVERAGE(F24-G24)</f>
        <v>0</v>
      </c>
      <c r="I24" s="58"/>
      <c r="J24" s="74" t="str">
        <f>B24</f>
        <v>GLOBAL TC</v>
      </c>
      <c r="K24" s="75" t="s">
        <v>6</v>
      </c>
      <c r="L24" s="78" t="str">
        <f>B25</f>
        <v>SANTA MARIA TC "A"</v>
      </c>
      <c r="M24" s="73">
        <v>2</v>
      </c>
      <c r="N24" s="73">
        <v>1</v>
      </c>
      <c r="O24" s="77"/>
      <c r="P24" s="78" t="str">
        <f>B25</f>
        <v>SANTA MARIA TC "A"</v>
      </c>
      <c r="Q24" s="75"/>
      <c r="R24" s="79" t="str">
        <f>B26</f>
        <v>DESCANSA</v>
      </c>
      <c r="S24" s="110"/>
      <c r="T24" s="110"/>
      <c r="U24" s="25"/>
    </row>
    <row r="25" spans="1:21" s="6" customFormat="1" ht="15.75" thickBot="1">
      <c r="A25" s="3">
        <v>3</v>
      </c>
      <c r="B25" s="88" t="s">
        <v>65</v>
      </c>
      <c r="C25" s="19">
        <f>COUNT(N24,M26,S24)</f>
        <v>2</v>
      </c>
      <c r="D25" s="19">
        <f>IF(M26&gt;N26,1,0)+IF(N24&gt;M24,1,0)+IF(S24&gt;T24,1,0)</f>
        <v>0</v>
      </c>
      <c r="E25" s="19">
        <f>IF(M26&lt;N26,1,0)+IF(N24&lt;M24,1,0)+IF(S24&lt;T24,1,0)</f>
        <v>2</v>
      </c>
      <c r="F25" s="19">
        <f>VALUE(N24+M26+S24)</f>
        <v>1</v>
      </c>
      <c r="G25" s="19">
        <f>VALUE(M24+N26+T24)</f>
        <v>5</v>
      </c>
      <c r="H25" s="20">
        <f>AVERAGE(F25-G25)</f>
        <v>-4</v>
      </c>
      <c r="I25" s="25"/>
      <c r="J25" s="10" t="s">
        <v>77</v>
      </c>
      <c r="K25" s="13"/>
      <c r="L25" s="5"/>
      <c r="M25" s="44"/>
      <c r="N25" s="25"/>
      <c r="O25" s="25"/>
      <c r="P25" s="25"/>
      <c r="Q25" s="25"/>
      <c r="R25" s="25"/>
      <c r="S25" s="25"/>
      <c r="T25" s="25"/>
      <c r="U25" s="25"/>
    </row>
    <row r="26" spans="1:21" s="6" customFormat="1">
      <c r="A26" s="57"/>
      <c r="B26" s="103" t="s">
        <v>14</v>
      </c>
      <c r="C26" s="53"/>
      <c r="D26" s="53"/>
      <c r="E26" s="53"/>
      <c r="F26" s="53"/>
      <c r="G26" s="53"/>
      <c r="H26" s="53"/>
      <c r="J26" s="74" t="str">
        <f>B25</f>
        <v>SANTA MARIA TC "A"</v>
      </c>
      <c r="K26" s="75" t="s">
        <v>6</v>
      </c>
      <c r="L26" s="81" t="str">
        <f>B23</f>
        <v>CT LA SALLE "A"</v>
      </c>
      <c r="M26" s="73">
        <v>0</v>
      </c>
      <c r="N26" s="73">
        <v>3</v>
      </c>
      <c r="O26" s="25"/>
      <c r="P26" s="25"/>
      <c r="Q26" s="25"/>
      <c r="R26" s="25"/>
      <c r="S26" s="25"/>
      <c r="T26" s="25"/>
      <c r="U26" s="25"/>
    </row>
    <row r="27" spans="1:21" s="6" customFormat="1">
      <c r="A27" s="25"/>
      <c r="B27" s="25"/>
      <c r="C27" s="25"/>
      <c r="D27" s="25"/>
      <c r="E27" s="25"/>
      <c r="F27" s="25"/>
      <c r="G27" s="25"/>
      <c r="H27" s="25"/>
      <c r="I27" s="25"/>
      <c r="J27" s="82" t="str">
        <f>B26</f>
        <v>DESCANSA</v>
      </c>
      <c r="K27" s="75"/>
      <c r="L27" s="83" t="str">
        <f>B24</f>
        <v>GLOBAL TC</v>
      </c>
      <c r="M27" s="110"/>
      <c r="N27" s="110"/>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1" t="s">
        <v>8</v>
      </c>
      <c r="C30" s="54" t="s">
        <v>2</v>
      </c>
      <c r="D30" s="36" t="s">
        <v>0</v>
      </c>
      <c r="E30" s="37" t="s">
        <v>1</v>
      </c>
      <c r="F30" s="37" t="s">
        <v>3</v>
      </c>
      <c r="G30" s="38" t="s">
        <v>4</v>
      </c>
      <c r="H30" s="55" t="s">
        <v>5</v>
      </c>
      <c r="I30" s="25"/>
      <c r="J30" s="10" t="s">
        <v>76</v>
      </c>
      <c r="K30" s="13"/>
      <c r="L30" s="5"/>
      <c r="M30" s="44"/>
      <c r="N30" s="25"/>
      <c r="O30" s="25"/>
      <c r="P30" s="10" t="s">
        <v>78</v>
      </c>
      <c r="Q30" s="13"/>
      <c r="R30" s="5"/>
      <c r="S30" s="44"/>
      <c r="T30" s="25"/>
      <c r="U30" s="25"/>
    </row>
    <row r="31" spans="1:21" s="6" customFormat="1">
      <c r="A31" s="1">
        <v>1</v>
      </c>
      <c r="B31" s="69" t="s">
        <v>15</v>
      </c>
      <c r="C31" s="14">
        <f>COUNT(M31,N34,S31)</f>
        <v>2</v>
      </c>
      <c r="D31" s="14">
        <f>IF(M31&gt;N31,1,0)+IF(N34&gt;M34,1,0)+IF(S31&gt;T31,1,0)</f>
        <v>2</v>
      </c>
      <c r="E31" s="14">
        <f>IF(M31&lt;N31,1,0)+IF(N34&lt;M34,1,0)+IF(S31&lt;T31,1,0)</f>
        <v>0</v>
      </c>
      <c r="F31" s="14">
        <f>VALUE(M31+N34+S31)</f>
        <v>6</v>
      </c>
      <c r="G31" s="14">
        <f>VALUE(N31+M34+T31)</f>
        <v>0</v>
      </c>
      <c r="H31" s="104">
        <f>AVERAGE(F31-G31)</f>
        <v>6</v>
      </c>
      <c r="I31" s="25"/>
      <c r="J31" s="74" t="str">
        <f>B31</f>
        <v>CT MONTUIRI</v>
      </c>
      <c r="K31" s="75" t="s">
        <v>6</v>
      </c>
      <c r="L31" s="76" t="str">
        <f>B34</f>
        <v>DESCANSA</v>
      </c>
      <c r="M31" s="110"/>
      <c r="N31" s="110"/>
      <c r="O31" s="77"/>
      <c r="P31" s="74" t="str">
        <f>B31</f>
        <v>CT MONTUIRI</v>
      </c>
      <c r="Q31" s="75" t="s">
        <v>6</v>
      </c>
      <c r="R31" s="74" t="str">
        <f>B32</f>
        <v>CT LA SALLE "B"</v>
      </c>
      <c r="S31" s="73">
        <v>3</v>
      </c>
      <c r="T31" s="73">
        <v>0</v>
      </c>
      <c r="U31" s="25"/>
    </row>
    <row r="32" spans="1:21" s="6" customFormat="1">
      <c r="A32" s="2">
        <v>2</v>
      </c>
      <c r="B32" s="70" t="s">
        <v>25</v>
      </c>
      <c r="C32" s="17">
        <f>COUNT(M32,N35,T31)</f>
        <v>2</v>
      </c>
      <c r="D32" s="17">
        <f>IF(M32&gt;N32,1,0)+IF(N35&gt;M35,1,0)+IF(T31&gt;S31,1,0)</f>
        <v>1</v>
      </c>
      <c r="E32" s="17">
        <f>IF(M32&lt;N32,1,0)+IF(N35&lt;M35,1,0)+IF(T31&lt;S31,1,0)</f>
        <v>1</v>
      </c>
      <c r="F32" s="17">
        <f>VALUE(M32+N35+T31)</f>
        <v>3</v>
      </c>
      <c r="G32" s="17">
        <f>VALUE(N32+M35+S31)</f>
        <v>3</v>
      </c>
      <c r="H32" s="18">
        <f>AVERAGE(F32-G32)</f>
        <v>0</v>
      </c>
      <c r="I32" s="25"/>
      <c r="J32" s="74" t="str">
        <f>B32</f>
        <v>CT LA SALLE "B"</v>
      </c>
      <c r="K32" s="75" t="s">
        <v>6</v>
      </c>
      <c r="L32" s="78" t="str">
        <f>B33</f>
        <v>PLAYAS DE SANTA PONSA TC</v>
      </c>
      <c r="M32" s="73">
        <v>3</v>
      </c>
      <c r="N32" s="73">
        <v>0</v>
      </c>
      <c r="O32" s="77"/>
      <c r="P32" s="78" t="str">
        <f>B33</f>
        <v>PLAYAS DE SANTA PONSA TC</v>
      </c>
      <c r="Q32" s="75"/>
      <c r="R32" s="79" t="str">
        <f>B34</f>
        <v>DESCANSA</v>
      </c>
      <c r="S32" s="110"/>
      <c r="T32" s="110"/>
      <c r="U32" s="25"/>
    </row>
    <row r="33" spans="1:21" s="6" customFormat="1" ht="15.75" thickBot="1">
      <c r="A33" s="3">
        <v>3</v>
      </c>
      <c r="B33" s="105" t="s">
        <v>64</v>
      </c>
      <c r="C33" s="19">
        <f>COUNT(N32,M34,S32)</f>
        <v>2</v>
      </c>
      <c r="D33" s="19">
        <f>IF(M34&gt;N34,1,0)+IF(N32&gt;M32,1,0)+IF(S32&gt;T32,1,0)</f>
        <v>0</v>
      </c>
      <c r="E33" s="19">
        <f>IF(M34&lt;N34,1,0)+IF(N32&lt;M32,1,0)+IF(S32&lt;T32,1,0)</f>
        <v>2</v>
      </c>
      <c r="F33" s="19">
        <f>VALUE(N32+M34+S32)</f>
        <v>0</v>
      </c>
      <c r="G33" s="19">
        <f>VALUE(M32+N34+T32)</f>
        <v>6</v>
      </c>
      <c r="H33" s="20">
        <f>AVERAGE(F33-G33)</f>
        <v>-6</v>
      </c>
      <c r="I33" s="25"/>
      <c r="J33" s="10" t="s">
        <v>77</v>
      </c>
      <c r="K33" s="13"/>
      <c r="L33" s="5"/>
      <c r="M33" s="44"/>
      <c r="N33" s="25"/>
      <c r="O33" s="25"/>
      <c r="P33" s="25"/>
      <c r="Q33" s="25"/>
      <c r="R33" s="25"/>
      <c r="S33" s="25"/>
      <c r="T33" s="25"/>
      <c r="U33" s="25"/>
    </row>
    <row r="34" spans="1:21" s="6" customFormat="1">
      <c r="A34" s="57"/>
      <c r="B34" s="103" t="s">
        <v>14</v>
      </c>
      <c r="C34" s="53"/>
      <c r="D34" s="53"/>
      <c r="E34" s="53"/>
      <c r="F34" s="53"/>
      <c r="G34" s="53"/>
      <c r="H34" s="53"/>
      <c r="J34" s="74" t="str">
        <f>B33</f>
        <v>PLAYAS DE SANTA PONSA TC</v>
      </c>
      <c r="K34" s="75" t="s">
        <v>6</v>
      </c>
      <c r="L34" s="81" t="str">
        <f>B31</f>
        <v>CT MONTUIRI</v>
      </c>
      <c r="M34" s="73">
        <v>0</v>
      </c>
      <c r="N34" s="73">
        <v>3</v>
      </c>
      <c r="O34" s="25"/>
      <c r="P34" s="25"/>
      <c r="Q34" s="25"/>
      <c r="R34" s="25"/>
      <c r="S34" s="25"/>
      <c r="T34" s="25"/>
      <c r="U34" s="25"/>
    </row>
    <row r="35" spans="1:21" s="6" customFormat="1">
      <c r="A35" s="25"/>
      <c r="B35" s="25"/>
      <c r="C35" s="25"/>
      <c r="D35" s="25"/>
      <c r="E35" s="25"/>
      <c r="F35" s="25"/>
      <c r="G35" s="25"/>
      <c r="H35" s="25"/>
      <c r="I35" s="25"/>
      <c r="J35" s="82" t="str">
        <f>B34</f>
        <v>DESCANSA</v>
      </c>
      <c r="K35" s="75"/>
      <c r="L35" s="83" t="str">
        <f>B32</f>
        <v>CT LA SALLE "B"</v>
      </c>
      <c r="M35" s="110"/>
      <c r="N35" s="110"/>
      <c r="O35" s="25"/>
      <c r="P35" s="25"/>
      <c r="Q35" s="25"/>
      <c r="R35" s="25"/>
      <c r="S35" s="25"/>
      <c r="T35" s="25"/>
      <c r="U35" s="25"/>
    </row>
    <row r="36" spans="1:21" s="6" customFormat="1">
      <c r="A36" s="25"/>
      <c r="B36" s="25"/>
      <c r="C36" s="25"/>
      <c r="D36" s="25"/>
      <c r="E36" s="25"/>
      <c r="F36" s="25"/>
      <c r="G36" s="25"/>
      <c r="H36" s="25"/>
      <c r="I36" s="25"/>
      <c r="J36" s="59"/>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18"/>
      <c r="N37" s="11"/>
      <c r="O37" s="11"/>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19</v>
      </c>
      <c r="C39" s="51"/>
      <c r="D39" s="121" t="s">
        <v>98</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126" t="s">
        <v>24</v>
      </c>
      <c r="C41" s="11"/>
      <c r="D41" s="11"/>
      <c r="E41" s="11"/>
      <c r="F41" s="11"/>
      <c r="G41" s="11"/>
      <c r="H41" s="11"/>
      <c r="I41" s="11"/>
      <c r="J41" s="11"/>
      <c r="K41" s="11"/>
      <c r="L41" s="11"/>
      <c r="M41" s="11"/>
      <c r="N41" s="11"/>
      <c r="O41" s="11"/>
      <c r="P41" s="11"/>
      <c r="Q41" s="11"/>
      <c r="R41" s="11"/>
      <c r="S41" s="11"/>
      <c r="T41" s="11"/>
      <c r="U41" s="11"/>
    </row>
    <row r="42" spans="1:21">
      <c r="A42" s="11"/>
      <c r="B42" s="128"/>
      <c r="C42" s="11"/>
      <c r="D42" s="11"/>
      <c r="E42" s="11"/>
      <c r="F42" s="11"/>
      <c r="G42" s="11"/>
      <c r="H42" s="11"/>
      <c r="I42" s="11"/>
      <c r="J42" s="11"/>
      <c r="K42" s="11"/>
      <c r="L42" s="11"/>
      <c r="M42" s="11"/>
      <c r="N42" s="11"/>
      <c r="O42" s="11"/>
      <c r="P42" s="11"/>
      <c r="Q42" s="11"/>
      <c r="R42" s="11"/>
      <c r="S42" s="11"/>
      <c r="T42" s="11"/>
      <c r="U42" s="11"/>
    </row>
    <row r="43" spans="1:21">
      <c r="A43" s="11"/>
      <c r="B43" s="127" t="s">
        <v>15</v>
      </c>
      <c r="C43" s="130"/>
      <c r="D43" s="131"/>
      <c r="E43" s="131"/>
      <c r="F43" s="131"/>
      <c r="G43" s="131"/>
      <c r="H43" s="50"/>
      <c r="I43" s="11"/>
      <c r="J43" s="11"/>
      <c r="K43" s="11"/>
      <c r="L43" s="11"/>
      <c r="M43" s="11"/>
      <c r="N43" s="11"/>
      <c r="O43" s="11"/>
      <c r="P43" s="11"/>
      <c r="Q43" s="11"/>
      <c r="R43" s="11"/>
      <c r="S43" s="11"/>
      <c r="T43" s="11"/>
      <c r="U43" s="11"/>
    </row>
    <row r="44" spans="1:21">
      <c r="A44" s="11"/>
      <c r="B44" s="84"/>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ageMargins left="0.70866141732283472" right="0.70866141732283472" top="0.74803149606299213" bottom="0.74803149606299213" header="0.31496062992125984" footer="0.31496062992125984"/>
  <pageSetup paperSize="9" scale="70" orientation="landscape" r:id="rId1"/>
  <drawing r:id="rId2"/>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U45"/>
  <sheetViews>
    <sheetView topLeftCell="A4" zoomScaleNormal="100" workbookViewId="0">
      <selection activeCell="D39" sqref="D39"/>
    </sheetView>
  </sheetViews>
  <sheetFormatPr baseColWidth="10" defaultRowHeight="15"/>
  <cols>
    <col min="1" max="1" width="3.7109375" customWidth="1"/>
    <col min="2" max="2" width="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4.42578125" customWidth="1"/>
    <col min="11" max="11" width="3" customWidth="1"/>
    <col min="12" max="12" width="24.28515625" customWidth="1"/>
    <col min="13" max="14" width="3.28515625" customWidth="1"/>
    <col min="15" max="15" width="3.7109375" customWidth="1"/>
    <col min="16" max="16" width="23.85546875" customWidth="1"/>
    <col min="17" max="17" width="2.7109375" customWidth="1"/>
    <col min="18" max="18" width="24.85546875" customWidth="1"/>
    <col min="19" max="19" width="3.42578125" customWidth="1"/>
    <col min="20" max="20" width="3.5703125" customWidth="1"/>
  </cols>
  <sheetData>
    <row r="1" spans="1:21" ht="18">
      <c r="A1" s="11"/>
      <c r="B1" s="52" t="s">
        <v>29</v>
      </c>
      <c r="C1" s="11"/>
      <c r="D1" s="11"/>
      <c r="E1" s="11"/>
      <c r="F1" s="11"/>
      <c r="G1" s="11"/>
      <c r="H1" s="11"/>
      <c r="I1" s="11"/>
      <c r="J1" s="11"/>
      <c r="K1" s="11"/>
      <c r="L1" s="11"/>
      <c r="M1" s="11"/>
      <c r="N1" s="11"/>
      <c r="O1" s="11"/>
      <c r="P1" s="11"/>
      <c r="Q1" s="11"/>
      <c r="R1" s="11"/>
      <c r="S1" s="11"/>
      <c r="T1" s="11"/>
      <c r="U1" s="11"/>
    </row>
    <row r="2" spans="1:21">
      <c r="A2" s="11"/>
      <c r="B2" s="11"/>
      <c r="C2" s="11"/>
      <c r="D2" s="11"/>
      <c r="E2" s="11"/>
      <c r="F2" s="11"/>
      <c r="G2" s="11"/>
      <c r="H2" s="11"/>
      <c r="I2" s="11"/>
      <c r="J2" s="11"/>
      <c r="K2" s="11"/>
      <c r="L2" s="11"/>
      <c r="M2" s="11"/>
      <c r="N2" s="11"/>
      <c r="O2" s="11"/>
      <c r="P2" s="11"/>
      <c r="Q2" s="11"/>
      <c r="R2" s="11"/>
      <c r="S2" s="11"/>
      <c r="T2" s="11"/>
      <c r="U2" s="11"/>
    </row>
    <row r="3" spans="1:21">
      <c r="A3" s="11"/>
      <c r="B3" s="40" t="s">
        <v>67</v>
      </c>
      <c r="C3" s="27"/>
      <c r="D3" s="27"/>
      <c r="E3" s="27"/>
      <c r="F3" s="11"/>
      <c r="G3" s="11"/>
      <c r="H3" s="11"/>
      <c r="I3" s="11"/>
      <c r="J3" s="11"/>
      <c r="K3" s="11"/>
      <c r="L3" s="11"/>
      <c r="M3" s="11"/>
      <c r="N3" s="11"/>
      <c r="O3" s="11"/>
      <c r="P3" s="11"/>
      <c r="Q3" s="11"/>
      <c r="R3" s="11"/>
      <c r="S3" s="11"/>
      <c r="T3" s="11"/>
      <c r="U3" s="11"/>
    </row>
    <row r="4" spans="1:21">
      <c r="A4" s="11"/>
      <c r="B4" s="27"/>
      <c r="C4" s="27"/>
      <c r="D4" s="27"/>
      <c r="E4" s="27"/>
      <c r="F4" s="27"/>
      <c r="G4" s="27"/>
      <c r="H4" s="27"/>
      <c r="I4" s="27"/>
      <c r="J4" s="27"/>
      <c r="K4" s="27"/>
      <c r="L4" s="11"/>
      <c r="M4" s="11"/>
      <c r="N4" s="11"/>
      <c r="O4" s="11"/>
      <c r="P4" s="11"/>
      <c r="Q4" s="11"/>
      <c r="R4" s="11"/>
      <c r="S4" s="11"/>
      <c r="T4" s="11"/>
      <c r="U4" s="11"/>
    </row>
    <row r="5" spans="1:21" s="6" customFormat="1">
      <c r="A5" s="25"/>
      <c r="B5" s="41" t="s">
        <v>35</v>
      </c>
      <c r="C5" s="31"/>
      <c r="D5" s="31"/>
      <c r="E5" s="25"/>
      <c r="F5" s="25"/>
      <c r="G5" s="25"/>
      <c r="H5" s="25"/>
      <c r="I5" s="25"/>
      <c r="J5" s="25"/>
      <c r="K5" s="25"/>
      <c r="L5" s="25"/>
      <c r="M5" s="25"/>
      <c r="N5" s="25"/>
      <c r="O5" s="25"/>
      <c r="P5" s="25"/>
      <c r="Q5" s="25"/>
      <c r="R5" s="25"/>
      <c r="S5" s="25"/>
      <c r="T5" s="25"/>
      <c r="U5" s="25"/>
    </row>
    <row r="6" spans="1:21">
      <c r="A6" s="11"/>
      <c r="B6" s="72" t="s">
        <v>36</v>
      </c>
      <c r="C6" s="11"/>
      <c r="D6" s="11"/>
      <c r="E6" s="11"/>
      <c r="F6" s="11"/>
      <c r="G6" s="11"/>
      <c r="H6" s="11"/>
      <c r="I6" s="11"/>
      <c r="J6" s="11"/>
      <c r="K6" s="11"/>
      <c r="L6" s="11"/>
      <c r="M6" s="11"/>
      <c r="N6" s="11"/>
      <c r="O6" s="11"/>
      <c r="P6" s="11"/>
      <c r="Q6" s="11"/>
      <c r="R6" s="11"/>
      <c r="S6" s="11"/>
      <c r="T6" s="11"/>
      <c r="U6" s="11"/>
    </row>
    <row r="7" spans="1:21" ht="15.75" thickBot="1">
      <c r="A7" s="11"/>
      <c r="C7" s="11"/>
      <c r="D7" s="11"/>
      <c r="E7" s="11"/>
      <c r="F7" s="11"/>
      <c r="G7" s="11"/>
      <c r="H7" s="11"/>
      <c r="I7" s="11"/>
      <c r="J7" s="11"/>
      <c r="K7" s="11"/>
      <c r="L7" s="11"/>
      <c r="M7" s="11"/>
      <c r="N7" s="11"/>
      <c r="O7" s="11"/>
      <c r="P7" s="11"/>
      <c r="Q7" s="11"/>
      <c r="R7" s="11"/>
      <c r="S7" s="11"/>
      <c r="T7" s="11"/>
      <c r="U7" s="11"/>
    </row>
    <row r="8" spans="1:21" ht="15.75" thickBot="1">
      <c r="A8" s="12"/>
      <c r="B8" s="71" t="s">
        <v>35</v>
      </c>
      <c r="C8" s="61" t="s">
        <v>2</v>
      </c>
      <c r="D8" s="32" t="s">
        <v>0</v>
      </c>
      <c r="E8" s="33" t="s">
        <v>1</v>
      </c>
      <c r="F8" s="33" t="s">
        <v>3</v>
      </c>
      <c r="G8" s="34" t="s">
        <v>4</v>
      </c>
      <c r="H8" s="62" t="s">
        <v>5</v>
      </c>
      <c r="I8" s="6"/>
      <c r="J8" s="9" t="s">
        <v>79</v>
      </c>
      <c r="K8" s="22"/>
      <c r="L8" s="5"/>
      <c r="M8" s="44"/>
      <c r="N8" s="25"/>
      <c r="O8" s="25"/>
      <c r="P8" s="9" t="s">
        <v>83</v>
      </c>
      <c r="Q8" s="22"/>
      <c r="R8" s="5"/>
      <c r="S8" s="44"/>
      <c r="T8" s="25"/>
      <c r="U8" s="11"/>
    </row>
    <row r="9" spans="1:21" s="6" customFormat="1">
      <c r="A9" s="7">
        <v>1</v>
      </c>
      <c r="B9" s="90" t="s">
        <v>33</v>
      </c>
      <c r="C9" s="14">
        <f>COUNT(M9,N12,S9)</f>
        <v>2</v>
      </c>
      <c r="D9" s="14">
        <f>IF(M9&gt;N9,1,0)+IF(N12&gt;M12,1,0)+IF(S9&gt;T9,1,0)</f>
        <v>2</v>
      </c>
      <c r="E9" s="14">
        <f>IF(M9&lt;N9,1,0)+IF(N12&lt;M12,1,0)+IF(S9&lt;T9,1,0)</f>
        <v>0</v>
      </c>
      <c r="F9" s="14">
        <f>VALUE(M9+N12+S9)</f>
        <v>6</v>
      </c>
      <c r="G9" s="14">
        <f>VALUE(N9+M12+T9)</f>
        <v>0</v>
      </c>
      <c r="H9" s="104">
        <f>AVERAGE(F9-G9)</f>
        <v>6</v>
      </c>
      <c r="I9" s="58"/>
      <c r="J9" s="74" t="str">
        <f>B9</f>
        <v>CT MANACOR</v>
      </c>
      <c r="K9" s="75"/>
      <c r="L9" s="76" t="str">
        <f>B12</f>
        <v>DESCANSA</v>
      </c>
      <c r="M9" s="109"/>
      <c r="N9" s="109"/>
      <c r="O9" s="77"/>
      <c r="P9" s="74" t="str">
        <f>B9</f>
        <v>CT MANACOR</v>
      </c>
      <c r="Q9" s="75" t="s">
        <v>6</v>
      </c>
      <c r="R9" s="74" t="str">
        <f>B10</f>
        <v>SOMETIMES TC</v>
      </c>
      <c r="S9" s="73">
        <v>3</v>
      </c>
      <c r="T9" s="73">
        <v>0</v>
      </c>
      <c r="U9" s="25"/>
    </row>
    <row r="10" spans="1:21" s="6" customFormat="1">
      <c r="A10" s="8">
        <v>2</v>
      </c>
      <c r="B10" s="91" t="s">
        <v>70</v>
      </c>
      <c r="C10" s="17">
        <f>COUNT(M10,N13,T9)</f>
        <v>2</v>
      </c>
      <c r="D10" s="17">
        <f>IF(M10&gt;N10,1,0)+IF(N13&gt;M13,1,0)+IF(T9&gt;S9,1,0)</f>
        <v>1</v>
      </c>
      <c r="E10" s="17">
        <f>IF(M10&lt;N10,1,0)+IF(N13&lt;M13,1,0)+IF(T9&lt;S9,1,0)</f>
        <v>1</v>
      </c>
      <c r="F10" s="17">
        <f>VALUE(M10+N13+T9)</f>
        <v>2</v>
      </c>
      <c r="G10" s="17">
        <f>VALUE(N10+M13+S9)</f>
        <v>4</v>
      </c>
      <c r="H10" s="18">
        <f>AVERAGE(F10-G10)</f>
        <v>-2</v>
      </c>
      <c r="I10" s="58"/>
      <c r="J10" s="74" t="str">
        <f>B10</f>
        <v>SOMETIMES TC</v>
      </c>
      <c r="K10" s="75" t="s">
        <v>6</v>
      </c>
      <c r="L10" s="78" t="str">
        <f>B11</f>
        <v>MATCH POINT</v>
      </c>
      <c r="M10" s="73">
        <v>2</v>
      </c>
      <c r="N10" s="73">
        <v>1</v>
      </c>
      <c r="O10" s="77"/>
      <c r="P10" s="78" t="str">
        <f>B11</f>
        <v>MATCH POINT</v>
      </c>
      <c r="Q10" s="75"/>
      <c r="R10" s="79" t="str">
        <f>B12</f>
        <v>DESCANSA</v>
      </c>
      <c r="S10" s="109"/>
      <c r="T10" s="109"/>
      <c r="U10" s="25"/>
    </row>
    <row r="11" spans="1:21" s="6" customFormat="1" ht="15.75" thickBot="1">
      <c r="A11" s="92">
        <v>3</v>
      </c>
      <c r="B11" s="93" t="s">
        <v>17</v>
      </c>
      <c r="C11" s="19">
        <f>COUNT(N10,M12,S10)</f>
        <v>2</v>
      </c>
      <c r="D11" s="19">
        <f>IF(M12&gt;N12,1,0)+IF(N10&gt;M10,1,0)+IF(S10&gt;T10,1,0)</f>
        <v>0</v>
      </c>
      <c r="E11" s="19">
        <f>IF(M12&lt;N12,1,0)+IF(N10&lt;M10,1,0)+IF(S10&lt;T10,1,0)</f>
        <v>2</v>
      </c>
      <c r="F11" s="19">
        <f>VALUE(N10+M12+S10)</f>
        <v>1</v>
      </c>
      <c r="G11" s="19">
        <f>VALUE(M10+N12+T10)</f>
        <v>5</v>
      </c>
      <c r="H11" s="20">
        <f>AVERAGE(F11-G11)</f>
        <v>-4</v>
      </c>
      <c r="I11" s="25"/>
      <c r="J11" s="9" t="s">
        <v>82</v>
      </c>
      <c r="K11" s="22"/>
      <c r="L11" s="5"/>
      <c r="M11" s="44"/>
      <c r="N11" s="25"/>
      <c r="O11" s="25"/>
      <c r="P11" s="25"/>
      <c r="Q11" s="25"/>
      <c r="R11" s="25"/>
      <c r="S11" s="25"/>
      <c r="T11" s="25"/>
      <c r="U11" s="25"/>
    </row>
    <row r="12" spans="1:21">
      <c r="A12" s="57"/>
      <c r="B12" s="106" t="s">
        <v>14</v>
      </c>
      <c r="C12" s="53"/>
      <c r="D12" s="53"/>
      <c r="E12" s="53"/>
      <c r="F12" s="53"/>
      <c r="G12" s="53"/>
      <c r="H12" s="53"/>
      <c r="I12" s="6"/>
      <c r="J12" s="74" t="str">
        <f>B11</f>
        <v>MATCH POINT</v>
      </c>
      <c r="K12" s="75" t="s">
        <v>6</v>
      </c>
      <c r="L12" s="81" t="str">
        <f>B9</f>
        <v>CT MANACOR</v>
      </c>
      <c r="M12" s="73">
        <v>0</v>
      </c>
      <c r="N12" s="73">
        <v>3</v>
      </c>
      <c r="O12" s="25"/>
      <c r="P12" s="25"/>
      <c r="Q12" s="25"/>
      <c r="R12" s="25"/>
      <c r="S12" s="25"/>
      <c r="T12" s="25"/>
      <c r="U12" s="11"/>
    </row>
    <row r="13" spans="1:21">
      <c r="A13" s="25"/>
      <c r="B13" s="25"/>
      <c r="C13" s="25"/>
      <c r="D13" s="25"/>
      <c r="E13" s="25"/>
      <c r="F13" s="25"/>
      <c r="G13" s="25"/>
      <c r="H13" s="25"/>
      <c r="I13" s="25"/>
      <c r="J13" s="82" t="str">
        <f>B12</f>
        <v>DESCANSA</v>
      </c>
      <c r="K13" s="75"/>
      <c r="L13" s="83" t="str">
        <f>B10</f>
        <v>SOMETIMES TC</v>
      </c>
      <c r="M13" s="109"/>
      <c r="N13" s="109"/>
      <c r="O13" s="25"/>
      <c r="P13" s="25"/>
      <c r="Q13" s="25"/>
      <c r="R13" s="25"/>
      <c r="S13" s="25"/>
      <c r="T13" s="25"/>
      <c r="U13" s="11"/>
    </row>
    <row r="14" spans="1:21">
      <c r="A14" s="11"/>
      <c r="B14" s="11"/>
      <c r="C14" s="11"/>
      <c r="D14" s="11"/>
      <c r="E14" s="11"/>
      <c r="F14" s="11"/>
      <c r="G14" s="11"/>
      <c r="H14" s="11"/>
      <c r="I14" s="11"/>
      <c r="J14" s="11"/>
      <c r="K14" s="11"/>
      <c r="L14" s="11"/>
      <c r="M14" s="11"/>
      <c r="N14" s="11"/>
      <c r="O14" s="11"/>
      <c r="P14" s="11"/>
      <c r="Q14" s="11"/>
      <c r="R14" s="11"/>
      <c r="S14" s="11"/>
      <c r="T14" s="11"/>
      <c r="U14" s="11"/>
    </row>
    <row r="15" spans="1:21">
      <c r="A15" s="11"/>
      <c r="B15" s="11"/>
      <c r="C15" s="11"/>
      <c r="D15" s="11"/>
      <c r="E15" s="11"/>
      <c r="F15" s="11"/>
      <c r="G15" s="11"/>
      <c r="H15" s="11"/>
      <c r="I15" s="11"/>
      <c r="J15" s="11"/>
      <c r="K15" s="11"/>
      <c r="L15" s="11"/>
      <c r="M15" s="11"/>
      <c r="N15" s="11"/>
      <c r="O15" s="11"/>
      <c r="P15" s="11"/>
      <c r="Q15" s="11"/>
      <c r="R15" s="11"/>
      <c r="S15" s="11"/>
      <c r="T15" s="11"/>
      <c r="U15" s="11"/>
    </row>
    <row r="16" spans="1:21">
      <c r="A16" s="11"/>
      <c r="B16" s="40" t="s">
        <v>39</v>
      </c>
      <c r="C16" s="11"/>
      <c r="D16" s="11"/>
      <c r="E16" s="11"/>
      <c r="F16" s="11"/>
      <c r="G16" s="11"/>
      <c r="H16" s="11"/>
      <c r="I16" s="11"/>
      <c r="J16" s="11"/>
      <c r="K16" s="11"/>
      <c r="L16" s="11"/>
      <c r="M16" s="11"/>
      <c r="N16" s="11"/>
      <c r="O16" s="11"/>
      <c r="P16" s="11"/>
      <c r="Q16" s="11"/>
      <c r="R16" s="11"/>
      <c r="S16" s="11"/>
      <c r="T16" s="11"/>
      <c r="U16" s="11"/>
    </row>
    <row r="17" spans="1:21" ht="12.95" customHeight="1">
      <c r="A17" s="11"/>
      <c r="B17" s="72" t="s">
        <v>66</v>
      </c>
      <c r="C17" s="11"/>
      <c r="D17" s="11"/>
      <c r="E17" s="11"/>
      <c r="F17" s="11"/>
      <c r="G17" s="11"/>
      <c r="H17" s="11"/>
      <c r="I17" s="11"/>
      <c r="J17" s="11"/>
      <c r="K17" s="11"/>
      <c r="L17" s="11"/>
      <c r="M17" s="11"/>
      <c r="N17" s="11"/>
      <c r="O17" s="11"/>
      <c r="P17" s="11"/>
      <c r="Q17" s="11"/>
      <c r="R17" s="11"/>
      <c r="S17" s="11"/>
      <c r="T17" s="11"/>
      <c r="U17" s="11"/>
    </row>
    <row r="18" spans="1:21" ht="12.95" customHeight="1">
      <c r="A18" s="11"/>
      <c r="B18" s="65" t="s">
        <v>72</v>
      </c>
      <c r="C18" s="11"/>
      <c r="D18" s="11"/>
      <c r="E18" s="11"/>
      <c r="F18" s="11"/>
      <c r="G18" s="11"/>
      <c r="H18" s="11"/>
      <c r="I18" s="11"/>
      <c r="J18" s="11"/>
      <c r="K18" s="11"/>
      <c r="L18" s="11"/>
      <c r="M18" s="11"/>
      <c r="N18" s="11"/>
      <c r="O18" s="11"/>
      <c r="P18" s="11"/>
      <c r="Q18" s="11"/>
      <c r="R18" s="11"/>
      <c r="S18" s="11"/>
      <c r="T18" s="11"/>
      <c r="U18" s="11"/>
    </row>
    <row r="19" spans="1:21" ht="12.95" customHeight="1">
      <c r="A19" s="11"/>
      <c r="B19" s="65" t="s">
        <v>32</v>
      </c>
      <c r="C19" s="11"/>
      <c r="D19" s="11"/>
      <c r="E19" s="11"/>
      <c r="F19" s="11"/>
      <c r="G19" s="11"/>
      <c r="H19" s="11"/>
      <c r="I19" s="11"/>
      <c r="J19" s="11"/>
      <c r="K19" s="11"/>
      <c r="L19" s="11"/>
      <c r="M19" s="11"/>
      <c r="N19" s="11"/>
      <c r="O19" s="11"/>
      <c r="P19" s="11"/>
      <c r="Q19" s="11"/>
      <c r="R19" s="11"/>
      <c r="S19" s="11"/>
      <c r="T19" s="11"/>
      <c r="U19" s="11"/>
    </row>
    <row r="20" spans="1:21" ht="12.95" customHeight="1">
      <c r="A20" s="11"/>
      <c r="B20" s="65" t="s">
        <v>31</v>
      </c>
      <c r="C20" s="11"/>
      <c r="D20" s="11"/>
      <c r="E20" s="11"/>
      <c r="F20" s="11"/>
      <c r="G20" s="11"/>
      <c r="H20" s="11"/>
      <c r="I20" s="11"/>
      <c r="J20" s="11"/>
      <c r="K20" s="11"/>
      <c r="L20" s="11"/>
      <c r="M20" s="11"/>
      <c r="N20" s="11"/>
      <c r="O20" s="11"/>
      <c r="P20" s="11"/>
      <c r="Q20" s="11"/>
      <c r="R20" s="11"/>
      <c r="S20" s="11"/>
      <c r="T20" s="11"/>
      <c r="U20" s="11"/>
    </row>
    <row r="21" spans="1:21" ht="12.95" customHeight="1" thickBot="1">
      <c r="A21" s="11"/>
      <c r="B21" s="11"/>
      <c r="C21" s="11"/>
      <c r="D21" s="11"/>
      <c r="E21" s="11"/>
      <c r="F21" s="11"/>
      <c r="G21" s="11"/>
      <c r="H21" s="11"/>
      <c r="I21" s="11"/>
      <c r="J21" s="11"/>
      <c r="K21" s="11"/>
      <c r="L21" s="11"/>
      <c r="M21" s="11"/>
      <c r="N21" s="11"/>
      <c r="O21" s="11"/>
      <c r="P21" s="11"/>
      <c r="Q21" s="11"/>
      <c r="R21" s="11"/>
      <c r="S21" s="11"/>
      <c r="T21" s="11"/>
      <c r="U21" s="11"/>
    </row>
    <row r="22" spans="1:21" s="6" customFormat="1" ht="13.5" customHeight="1" thickBot="1">
      <c r="A22" s="12"/>
      <c r="B22" s="71" t="s">
        <v>7</v>
      </c>
      <c r="C22" s="54" t="s">
        <v>2</v>
      </c>
      <c r="D22" s="36" t="s">
        <v>0</v>
      </c>
      <c r="E22" s="37" t="s">
        <v>1</v>
      </c>
      <c r="F22" s="37" t="s">
        <v>3</v>
      </c>
      <c r="G22" s="38" t="s">
        <v>4</v>
      </c>
      <c r="H22" s="55" t="s">
        <v>5</v>
      </c>
      <c r="J22" s="10" t="s">
        <v>84</v>
      </c>
      <c r="K22" s="13"/>
      <c r="L22" s="5"/>
      <c r="M22" s="44"/>
      <c r="N22" s="25"/>
      <c r="O22" s="25"/>
      <c r="P22" s="10" t="s">
        <v>86</v>
      </c>
      <c r="Q22" s="13"/>
      <c r="R22" s="5"/>
      <c r="S22" s="44"/>
      <c r="T22" s="25"/>
      <c r="U22" s="25"/>
    </row>
    <row r="23" spans="1:21" s="6" customFormat="1" ht="12.95" customHeight="1">
      <c r="A23" s="1">
        <v>1</v>
      </c>
      <c r="B23" s="111" t="s">
        <v>24</v>
      </c>
      <c r="C23" s="14">
        <f>COUNT(M23,N26,S23)</f>
        <v>2</v>
      </c>
      <c r="D23" s="14">
        <f>IF(M23&gt;N23,1,0)+IF(N26&gt;M26,1,0)+IF(S23&gt;T23,1,0)</f>
        <v>2</v>
      </c>
      <c r="E23" s="14">
        <f>IF(M23&lt;N23,1,0)+IF(N26&lt;M26,1,0)+IF(S23&lt;T23,1,0)</f>
        <v>0</v>
      </c>
      <c r="F23" s="14">
        <f>VALUE(M23+N26+S23)</f>
        <v>6</v>
      </c>
      <c r="G23" s="14">
        <f>VALUE(N23+M26+T23)</f>
        <v>0</v>
      </c>
      <c r="H23" s="104">
        <f>AVERAGE(F23-G23)</f>
        <v>6</v>
      </c>
      <c r="I23" s="58"/>
      <c r="J23" s="74" t="str">
        <f>B23</f>
        <v>CT LA SALLE "A"</v>
      </c>
      <c r="K23" s="75"/>
      <c r="L23" s="76" t="str">
        <f>B26</f>
        <v>DESCANSA</v>
      </c>
      <c r="M23" s="110"/>
      <c r="N23" s="110"/>
      <c r="O23" s="77"/>
      <c r="P23" s="74" t="str">
        <f>B23</f>
        <v>CT LA SALLE "A"</v>
      </c>
      <c r="Q23" s="75" t="s">
        <v>6</v>
      </c>
      <c r="R23" s="74" t="str">
        <f>B24</f>
        <v>PLAYAS DE SANTA PONSA TC</v>
      </c>
      <c r="S23" s="73">
        <v>3</v>
      </c>
      <c r="T23" s="73">
        <v>0</v>
      </c>
      <c r="U23" s="25"/>
    </row>
    <row r="24" spans="1:21" s="6" customFormat="1" ht="12.95" customHeight="1">
      <c r="A24" s="2">
        <v>2</v>
      </c>
      <c r="B24" s="70" t="s">
        <v>64</v>
      </c>
      <c r="C24" s="17">
        <f>COUNT(M24,N27,T23)</f>
        <v>2</v>
      </c>
      <c r="D24" s="17">
        <f>IF(M24&gt;N24,1,0)+IF(N27&gt;M27,1,0)+IF(T23&gt;S23,1,0)</f>
        <v>1</v>
      </c>
      <c r="E24" s="17">
        <f>IF(M24&lt;N24,1,0)+IF(N27&lt;M27,1,0)+IF(T23&lt;S23,1,0)</f>
        <v>1</v>
      </c>
      <c r="F24" s="17">
        <f>VALUE(M24+N27+T23)</f>
        <v>2</v>
      </c>
      <c r="G24" s="17">
        <f>VALUE(N24+M27+S23)</f>
        <v>4</v>
      </c>
      <c r="H24" s="18">
        <f>AVERAGE(F24-G24)</f>
        <v>-2</v>
      </c>
      <c r="I24" s="58"/>
      <c r="J24" s="74" t="str">
        <f>B24</f>
        <v>PLAYAS DE SANTA PONSA TC</v>
      </c>
      <c r="K24" s="75" t="s">
        <v>6</v>
      </c>
      <c r="L24" s="78" t="str">
        <f>B25</f>
        <v>CT MANACOR</v>
      </c>
      <c r="M24" s="73">
        <v>2</v>
      </c>
      <c r="N24" s="73">
        <v>1</v>
      </c>
      <c r="O24" s="77"/>
      <c r="P24" s="78" t="str">
        <f>B25</f>
        <v>CT MANACOR</v>
      </c>
      <c r="Q24" s="75"/>
      <c r="R24" s="79" t="str">
        <f>B26</f>
        <v>DESCANSA</v>
      </c>
      <c r="S24" s="110"/>
      <c r="T24" s="110"/>
      <c r="U24" s="25"/>
    </row>
    <row r="25" spans="1:21" s="6" customFormat="1" ht="12.95" customHeight="1" thickBot="1">
      <c r="A25" s="3">
        <v>3</v>
      </c>
      <c r="B25" s="88" t="s">
        <v>33</v>
      </c>
      <c r="C25" s="19">
        <f>COUNT(N24,M26,S24)</f>
        <v>2</v>
      </c>
      <c r="D25" s="19">
        <f>IF(M26&gt;N26,1,0)+IF(N24&gt;M24,1,0)+IF(S24&gt;T24,1,0)</f>
        <v>0</v>
      </c>
      <c r="E25" s="19">
        <f>IF(M26&lt;N26,1,0)+IF(N24&lt;M24,1,0)+IF(S24&lt;T24,1,0)</f>
        <v>2</v>
      </c>
      <c r="F25" s="19">
        <f>VALUE(N24+M26+S24)</f>
        <v>1</v>
      </c>
      <c r="G25" s="19">
        <f>VALUE(M24+N26+T24)</f>
        <v>5</v>
      </c>
      <c r="H25" s="20">
        <f>AVERAGE(F25-G25)</f>
        <v>-4</v>
      </c>
      <c r="I25" s="25"/>
      <c r="J25" s="10" t="s">
        <v>85</v>
      </c>
      <c r="K25" s="13"/>
      <c r="L25" s="5"/>
      <c r="M25" s="44"/>
      <c r="N25" s="25"/>
      <c r="O25" s="25"/>
      <c r="P25" s="25"/>
      <c r="Q25" s="25"/>
      <c r="R25" s="25"/>
      <c r="S25" s="25"/>
      <c r="T25" s="25"/>
      <c r="U25" s="25"/>
    </row>
    <row r="26" spans="1:21" s="6" customFormat="1" ht="12.95" customHeight="1">
      <c r="A26" s="57"/>
      <c r="B26" s="103" t="s">
        <v>14</v>
      </c>
      <c r="C26" s="53"/>
      <c r="D26" s="53"/>
      <c r="E26" s="53"/>
      <c r="F26" s="53"/>
      <c r="G26" s="53"/>
      <c r="H26" s="53"/>
      <c r="J26" s="74" t="str">
        <f>B25</f>
        <v>CT MANACOR</v>
      </c>
      <c r="K26" s="75" t="s">
        <v>6</v>
      </c>
      <c r="L26" s="81" t="str">
        <f>B23</f>
        <v>CT LA SALLE "A"</v>
      </c>
      <c r="M26" s="73">
        <v>0</v>
      </c>
      <c r="N26" s="73">
        <v>3</v>
      </c>
      <c r="O26" s="25"/>
      <c r="P26" s="25"/>
      <c r="Q26" s="25"/>
      <c r="R26" s="25"/>
      <c r="S26" s="25"/>
      <c r="T26" s="25"/>
      <c r="U26" s="25"/>
    </row>
    <row r="27" spans="1:21" s="6" customFormat="1" ht="12.95" customHeight="1">
      <c r="A27" s="25"/>
      <c r="B27" s="25"/>
      <c r="C27" s="25"/>
      <c r="D27" s="25"/>
      <c r="E27" s="25"/>
      <c r="F27" s="25"/>
      <c r="G27" s="25"/>
      <c r="H27" s="25"/>
      <c r="I27" s="25"/>
      <c r="J27" s="82" t="str">
        <f>B26</f>
        <v>DESCANSA</v>
      </c>
      <c r="K27" s="75"/>
      <c r="L27" s="83" t="str">
        <f>B24</f>
        <v>PLAYAS DE SANTA PONSA TC</v>
      </c>
      <c r="M27" s="110"/>
      <c r="N27" s="110"/>
      <c r="O27" s="25"/>
      <c r="P27" s="25"/>
      <c r="Q27" s="25"/>
      <c r="R27" s="25"/>
      <c r="S27" s="25"/>
      <c r="T27" s="25"/>
      <c r="U27" s="25"/>
    </row>
    <row r="28" spans="1:21" s="6" customFormat="1">
      <c r="A28" s="25"/>
      <c r="B28" s="25"/>
      <c r="C28" s="25"/>
      <c r="D28" s="25"/>
      <c r="E28" s="25"/>
      <c r="F28" s="25"/>
      <c r="G28" s="25"/>
      <c r="H28" s="25"/>
      <c r="I28" s="25"/>
      <c r="J28" s="25"/>
      <c r="K28" s="25"/>
      <c r="L28" s="25"/>
      <c r="M28" s="25"/>
      <c r="N28" s="25"/>
      <c r="O28" s="25"/>
      <c r="P28" s="25"/>
      <c r="Q28" s="25"/>
      <c r="R28" s="25"/>
      <c r="S28" s="25"/>
      <c r="T28" s="25"/>
      <c r="U28" s="25"/>
    </row>
    <row r="29" spans="1:21" s="6" customFormat="1" ht="15.75" thickBot="1">
      <c r="A29" s="25"/>
      <c r="B29" s="25"/>
      <c r="C29" s="25"/>
      <c r="D29" s="25"/>
      <c r="E29" s="25"/>
      <c r="F29" s="25"/>
      <c r="G29" s="25"/>
      <c r="H29" s="25"/>
      <c r="I29" s="25"/>
      <c r="J29" s="25"/>
      <c r="K29" s="25"/>
      <c r="L29" s="25"/>
      <c r="M29" s="25"/>
      <c r="N29" s="25"/>
      <c r="O29" s="25"/>
      <c r="P29" s="25"/>
      <c r="Q29" s="25"/>
      <c r="R29" s="25"/>
      <c r="S29" s="25"/>
      <c r="T29" s="25"/>
      <c r="U29" s="25"/>
    </row>
    <row r="30" spans="1:21" s="6" customFormat="1" ht="13.5" customHeight="1" thickBot="1">
      <c r="A30" s="12"/>
      <c r="B30" s="71" t="s">
        <v>8</v>
      </c>
      <c r="C30" s="54" t="s">
        <v>2</v>
      </c>
      <c r="D30" s="36" t="s">
        <v>0</v>
      </c>
      <c r="E30" s="37" t="s">
        <v>1</v>
      </c>
      <c r="F30" s="37" t="s">
        <v>3</v>
      </c>
      <c r="G30" s="38" t="s">
        <v>4</v>
      </c>
      <c r="H30" s="55" t="s">
        <v>5</v>
      </c>
      <c r="I30" s="25"/>
      <c r="J30" s="10" t="s">
        <v>84</v>
      </c>
      <c r="K30" s="13"/>
      <c r="L30" s="5"/>
      <c r="M30" s="44"/>
      <c r="N30" s="25"/>
      <c r="O30" s="25"/>
      <c r="P30" s="10" t="s">
        <v>86</v>
      </c>
      <c r="Q30" s="13"/>
      <c r="R30" s="5"/>
      <c r="S30" s="44"/>
      <c r="T30" s="25"/>
      <c r="U30" s="25"/>
    </row>
    <row r="31" spans="1:21" s="6" customFormat="1">
      <c r="A31" s="1">
        <v>1</v>
      </c>
      <c r="B31" s="114" t="s">
        <v>16</v>
      </c>
      <c r="C31" s="14">
        <f>COUNT(M31,N34,S31)</f>
        <v>2</v>
      </c>
      <c r="D31" s="14">
        <f>IF(M31&gt;N31,1,0)+IF(N34&gt;M34,1,0)+IF(S31&gt;T31,1,0)</f>
        <v>0</v>
      </c>
      <c r="E31" s="14">
        <f>IF(M31&lt;N31,1,0)+IF(N34&lt;M34,1,0)+IF(S31&lt;T31,1,0)</f>
        <v>2</v>
      </c>
      <c r="F31" s="14">
        <f>VALUE(M31+N34+S31)</f>
        <v>0</v>
      </c>
      <c r="G31" s="14">
        <f>VALUE(N31+M34+T31)</f>
        <v>6</v>
      </c>
      <c r="H31" s="104">
        <f>AVERAGE(F31-G31)</f>
        <v>-6</v>
      </c>
      <c r="I31" s="25"/>
      <c r="J31" s="74" t="str">
        <f>B31</f>
        <v>MALLORCA TC TEULERA</v>
      </c>
      <c r="K31" s="75" t="s">
        <v>6</v>
      </c>
      <c r="L31" s="76" t="str">
        <f>B34</f>
        <v>DESCANSA</v>
      </c>
      <c r="M31" s="110"/>
      <c r="N31" s="110"/>
      <c r="O31" s="77"/>
      <c r="P31" s="74" t="str">
        <f>B31</f>
        <v>MALLORCA TC TEULERA</v>
      </c>
      <c r="Q31" s="75" t="s">
        <v>6</v>
      </c>
      <c r="R31" s="74" t="str">
        <f>B32</f>
        <v>CT LA SALLE "B"</v>
      </c>
      <c r="S31" s="113">
        <v>0</v>
      </c>
      <c r="T31" s="113">
        <v>3</v>
      </c>
      <c r="U31" s="25"/>
    </row>
    <row r="32" spans="1:21" s="6" customFormat="1">
      <c r="A32" s="2">
        <v>2</v>
      </c>
      <c r="B32" s="112" t="s">
        <v>25</v>
      </c>
      <c r="C32" s="17">
        <f>COUNT(M32,N35,T31)</f>
        <v>2</v>
      </c>
      <c r="D32" s="17">
        <f>IF(M32&gt;N32,1,0)+IF(N35&gt;M35,1,0)+IF(T31&gt;S31,1,0)</f>
        <v>2</v>
      </c>
      <c r="E32" s="17">
        <f>IF(M32&lt;N32,1,0)+IF(N35&lt;M35,1,0)+IF(T31&lt;S31,1,0)</f>
        <v>0</v>
      </c>
      <c r="F32" s="17">
        <f>VALUE(M32+N35+T31)</f>
        <v>6</v>
      </c>
      <c r="G32" s="17">
        <f>VALUE(N32+M35+S31)</f>
        <v>0</v>
      </c>
      <c r="H32" s="18">
        <f>AVERAGE(F32-G32)</f>
        <v>6</v>
      </c>
      <c r="I32" s="25"/>
      <c r="J32" s="74" t="str">
        <f>B32</f>
        <v>CT LA SALLE "B"</v>
      </c>
      <c r="K32" s="75" t="s">
        <v>6</v>
      </c>
      <c r="L32" s="78" t="str">
        <f>B33</f>
        <v>SOMETIMES TC</v>
      </c>
      <c r="M32" s="73">
        <v>3</v>
      </c>
      <c r="N32" s="73">
        <v>0</v>
      </c>
      <c r="O32" s="77"/>
      <c r="P32" s="78" t="str">
        <f>B33</f>
        <v>SOMETIMES TC</v>
      </c>
      <c r="Q32" s="75"/>
      <c r="R32" s="79" t="str">
        <f>B34</f>
        <v>DESCANSA</v>
      </c>
      <c r="S32" s="110"/>
      <c r="T32" s="110"/>
      <c r="U32" s="25"/>
    </row>
    <row r="33" spans="1:21" s="6" customFormat="1" ht="15.75" thickBot="1">
      <c r="A33" s="3">
        <v>3</v>
      </c>
      <c r="B33" s="105" t="s">
        <v>70</v>
      </c>
      <c r="C33" s="19">
        <f>COUNT(N32,M34,S32)</f>
        <v>2</v>
      </c>
      <c r="D33" s="19">
        <f>IF(M34&gt;N34,1,0)+IF(N32&gt;M32,1,0)+IF(S32&gt;T32,1,0)</f>
        <v>1</v>
      </c>
      <c r="E33" s="19">
        <f>IF(M34&lt;N34,1,0)+IF(N32&lt;M32,1,0)+IF(S32&lt;T32,1,0)</f>
        <v>1</v>
      </c>
      <c r="F33" s="19">
        <f>VALUE(N32+M34+S32)</f>
        <v>3</v>
      </c>
      <c r="G33" s="19">
        <f>VALUE(M32+N34+T32)</f>
        <v>3</v>
      </c>
      <c r="H33" s="20">
        <f>AVERAGE(F33-G33)</f>
        <v>0</v>
      </c>
      <c r="I33" s="25"/>
      <c r="J33" s="10" t="s">
        <v>85</v>
      </c>
      <c r="K33" s="13"/>
      <c r="L33" s="5"/>
      <c r="M33" s="44"/>
      <c r="N33" s="25"/>
      <c r="O33" s="25"/>
      <c r="P33" s="25"/>
      <c r="Q33" s="25"/>
      <c r="R33" s="25"/>
      <c r="S33" s="25"/>
      <c r="T33" s="25"/>
      <c r="U33" s="25"/>
    </row>
    <row r="34" spans="1:21" s="6" customFormat="1">
      <c r="A34" s="57"/>
      <c r="B34" s="103" t="s">
        <v>14</v>
      </c>
      <c r="C34" s="53"/>
      <c r="D34" s="53"/>
      <c r="E34" s="53"/>
      <c r="F34" s="53"/>
      <c r="G34" s="53"/>
      <c r="H34" s="53"/>
      <c r="J34" s="74" t="str">
        <f>B33</f>
        <v>SOMETIMES TC</v>
      </c>
      <c r="K34" s="75" t="s">
        <v>6</v>
      </c>
      <c r="L34" s="81" t="str">
        <f>B31</f>
        <v>MALLORCA TC TEULERA</v>
      </c>
      <c r="M34" s="113">
        <v>3</v>
      </c>
      <c r="N34" s="113">
        <v>0</v>
      </c>
      <c r="O34" s="25"/>
      <c r="P34" s="25"/>
      <c r="Q34" s="25"/>
      <c r="R34" s="25"/>
      <c r="S34" s="25"/>
      <c r="T34" s="25"/>
      <c r="U34" s="25"/>
    </row>
    <row r="35" spans="1:21" s="6" customFormat="1">
      <c r="A35" s="25"/>
      <c r="B35" s="25"/>
      <c r="C35" s="25"/>
      <c r="D35" s="25"/>
      <c r="E35" s="25"/>
      <c r="F35" s="25"/>
      <c r="G35" s="25"/>
      <c r="H35" s="25"/>
      <c r="I35" s="25"/>
      <c r="J35" s="82" t="str">
        <f>B34</f>
        <v>DESCANSA</v>
      </c>
      <c r="K35" s="75"/>
      <c r="L35" s="83" t="str">
        <f>B32</f>
        <v>CT LA SALLE "B"</v>
      </c>
      <c r="M35" s="110"/>
      <c r="N35" s="110"/>
      <c r="O35" s="25"/>
      <c r="P35" s="25"/>
      <c r="Q35" s="25"/>
      <c r="R35" s="25"/>
      <c r="S35" s="25"/>
      <c r="T35" s="25"/>
      <c r="U35" s="25"/>
    </row>
    <row r="36" spans="1:21" s="6" customFormat="1">
      <c r="A36" s="25"/>
      <c r="B36" s="25"/>
      <c r="C36" s="25"/>
      <c r="D36" s="25"/>
      <c r="E36" s="25"/>
      <c r="F36" s="25"/>
      <c r="G36" s="25"/>
      <c r="H36" s="25"/>
      <c r="I36" s="25"/>
      <c r="J36" s="59"/>
      <c r="K36" s="21"/>
      <c r="L36" s="21"/>
      <c r="M36" s="45"/>
      <c r="N36" s="45"/>
      <c r="O36" s="25"/>
      <c r="P36" s="25"/>
      <c r="Q36" s="25"/>
      <c r="R36" s="25"/>
      <c r="S36" s="25"/>
      <c r="T36" s="25"/>
      <c r="U36" s="25"/>
    </row>
    <row r="37" spans="1:21">
      <c r="A37" s="11"/>
      <c r="B37" s="11"/>
      <c r="C37" s="11"/>
      <c r="D37" s="11"/>
      <c r="E37" s="11"/>
      <c r="F37" s="11"/>
      <c r="G37" s="11"/>
      <c r="H37" s="11"/>
      <c r="I37" s="11"/>
      <c r="J37" s="11"/>
      <c r="K37" s="11"/>
      <c r="L37" s="11"/>
      <c r="M37" s="11"/>
      <c r="N37" s="11"/>
      <c r="O37" s="118"/>
      <c r="P37" s="11"/>
      <c r="Q37" s="11"/>
      <c r="R37" s="11"/>
      <c r="S37" s="11"/>
      <c r="T37" s="11"/>
      <c r="U37" s="11"/>
    </row>
    <row r="38" spans="1:21">
      <c r="A38" s="11"/>
      <c r="B38" s="11"/>
      <c r="C38" s="11"/>
      <c r="D38" s="11"/>
      <c r="E38" s="11"/>
      <c r="F38" s="11"/>
      <c r="G38" s="11"/>
      <c r="H38" s="11"/>
      <c r="I38" s="11"/>
      <c r="J38" s="11"/>
      <c r="L38" s="11"/>
      <c r="M38" s="11"/>
      <c r="N38" s="11"/>
      <c r="O38" s="11"/>
      <c r="P38" s="11"/>
      <c r="Q38" s="11"/>
      <c r="R38" s="11"/>
      <c r="S38" s="11"/>
      <c r="T38" s="11"/>
      <c r="U38" s="11"/>
    </row>
    <row r="39" spans="1:21">
      <c r="A39" s="11"/>
      <c r="B39" s="40" t="s">
        <v>19</v>
      </c>
      <c r="C39" s="51"/>
      <c r="D39" s="121" t="s">
        <v>98</v>
      </c>
      <c r="E39" s="11"/>
      <c r="F39" s="11"/>
      <c r="H39" s="11"/>
      <c r="I39" s="11"/>
      <c r="J39" s="11"/>
      <c r="K39" s="11"/>
      <c r="L39" s="11"/>
      <c r="M39" s="11"/>
      <c r="N39" s="11"/>
      <c r="O39" s="11"/>
      <c r="P39" s="11"/>
      <c r="Q39" s="11"/>
      <c r="R39" s="11"/>
      <c r="S39" s="11"/>
      <c r="T39" s="11"/>
      <c r="U39" s="11"/>
    </row>
    <row r="40" spans="1:21">
      <c r="A40" s="11"/>
      <c r="B40" s="11"/>
      <c r="C40" s="11"/>
      <c r="D40" s="11"/>
      <c r="E40" s="11"/>
      <c r="F40" s="11"/>
      <c r="G40" s="11"/>
      <c r="H40" s="11"/>
      <c r="I40" s="11"/>
      <c r="J40" s="11"/>
      <c r="K40" s="11"/>
      <c r="L40" s="11"/>
      <c r="M40" s="11"/>
      <c r="N40" s="11"/>
      <c r="O40" s="11"/>
      <c r="P40" s="11"/>
      <c r="Q40" s="11"/>
      <c r="R40" s="11"/>
      <c r="S40" s="11"/>
      <c r="T40" s="11"/>
      <c r="U40" s="11"/>
    </row>
    <row r="41" spans="1:21">
      <c r="A41" s="11"/>
      <c r="B41" s="126" t="s">
        <v>24</v>
      </c>
      <c r="C41" s="11"/>
      <c r="D41" s="11"/>
      <c r="E41" s="11"/>
      <c r="F41" s="11"/>
      <c r="G41" s="11"/>
      <c r="H41" s="11"/>
      <c r="I41" s="11"/>
      <c r="J41" s="11"/>
      <c r="K41" s="11"/>
      <c r="L41" s="11"/>
      <c r="M41" s="11"/>
      <c r="N41" s="11"/>
      <c r="O41" s="11"/>
      <c r="P41" s="11"/>
      <c r="Q41" s="11"/>
      <c r="R41" s="11"/>
      <c r="S41" s="11"/>
      <c r="T41" s="11"/>
      <c r="U41" s="11"/>
    </row>
    <row r="42" spans="1:21">
      <c r="A42" s="11"/>
      <c r="B42" s="49"/>
      <c r="C42" s="11"/>
      <c r="D42" s="11"/>
      <c r="E42" s="11"/>
      <c r="F42" s="11"/>
      <c r="G42" s="11"/>
      <c r="H42" s="11"/>
      <c r="I42" s="11"/>
      <c r="J42" s="11"/>
      <c r="K42" s="11"/>
      <c r="L42" s="11"/>
      <c r="M42" s="11"/>
      <c r="N42" s="11"/>
      <c r="O42" s="11"/>
      <c r="P42" s="11"/>
      <c r="Q42" s="11"/>
      <c r="R42" s="11"/>
      <c r="S42" s="11"/>
      <c r="T42" s="11"/>
      <c r="U42" s="11"/>
    </row>
    <row r="43" spans="1:21">
      <c r="A43" s="11"/>
      <c r="B43" s="127" t="s">
        <v>25</v>
      </c>
      <c r="C43" s="130"/>
      <c r="D43" s="131"/>
      <c r="E43" s="131"/>
      <c r="F43" s="131"/>
      <c r="G43" s="131"/>
      <c r="H43" s="50"/>
      <c r="I43" s="11"/>
      <c r="J43" s="11"/>
      <c r="K43" s="11"/>
      <c r="L43" s="11"/>
      <c r="M43" s="11"/>
      <c r="N43" s="11"/>
      <c r="O43" s="11"/>
      <c r="P43" s="11"/>
      <c r="Q43" s="11"/>
      <c r="R43" s="11"/>
      <c r="S43" s="11"/>
      <c r="T43" s="11"/>
      <c r="U43" s="11"/>
    </row>
    <row r="44" spans="1:21">
      <c r="A44" s="11"/>
      <c r="B44" s="84"/>
      <c r="C44" s="50"/>
      <c r="D44" s="50"/>
      <c r="E44" s="50"/>
      <c r="F44" s="50"/>
      <c r="G44" s="50"/>
      <c r="H44" s="50"/>
      <c r="I44" s="11"/>
      <c r="J44" s="11"/>
      <c r="K44" s="11"/>
      <c r="L44" s="11"/>
      <c r="M44" s="11"/>
      <c r="N44" s="11"/>
      <c r="O44" s="11"/>
      <c r="P44" s="11"/>
      <c r="Q44" s="11"/>
      <c r="R44" s="11"/>
      <c r="S44" s="11"/>
      <c r="T44" s="11"/>
      <c r="U44" s="11"/>
    </row>
    <row r="45" spans="1:21">
      <c r="A45" s="11"/>
      <c r="B45" s="11"/>
      <c r="C45" s="11"/>
      <c r="D45" s="11"/>
      <c r="E45" s="11"/>
      <c r="F45" s="11"/>
      <c r="G45" s="11"/>
      <c r="H45" s="11"/>
      <c r="I45" s="11"/>
      <c r="J45" s="11"/>
      <c r="K45" s="11"/>
      <c r="L45" s="11"/>
      <c r="M45" s="11"/>
      <c r="N45" s="11"/>
      <c r="O45" s="11"/>
      <c r="P45" s="11"/>
      <c r="Q45" s="11"/>
      <c r="R45" s="11"/>
      <c r="S45" s="11"/>
      <c r="T45" s="11"/>
      <c r="U45" s="11"/>
    </row>
  </sheetData>
  <mergeCells count="1">
    <mergeCell ref="C43:G43"/>
  </mergeCells>
  <printOptions horizontalCentered="1"/>
  <pageMargins left="0.11811023622047245" right="0.11811023622047245" top="0.15748031496062992" bottom="0.15748031496062992" header="0.31496062992125984" footer="0.31496062992125984"/>
  <pageSetup paperSize="9" scale="7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ALEM</vt:lpstr>
      <vt:lpstr>INFM</vt:lpstr>
      <vt:lpstr>CADM</vt:lpstr>
      <vt:lpstr>JUNM</vt:lpstr>
      <vt:lpstr>SUB10F</vt:lpstr>
      <vt:lpstr>ALEF</vt:lpstr>
      <vt:lpstr>INFF</vt:lpstr>
      <vt:lpstr>CADF</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2020-01-10T11:30:24Z</cp:lastPrinted>
  <dcterms:created xsi:type="dcterms:W3CDTF">2016-11-15T09:47:28Z</dcterms:created>
  <dcterms:modified xsi:type="dcterms:W3CDTF">2020-10-29T09:04:28Z</dcterms:modified>
</cp:coreProperties>
</file>