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05" yWindow="-15" windowWidth="14340" windowHeight="12795" tabRatio="675" activeTab="7"/>
  </bookViews>
  <sheets>
    <sheet name="SUB10M" sheetId="12" r:id="rId1"/>
    <sheet name="ALEM" sheetId="4" r:id="rId2"/>
    <sheet name="INFM" sheetId="13" r:id="rId3"/>
    <sheet name="CADM" sheetId="14" r:id="rId4"/>
    <sheet name="JUNM" sheetId="15" r:id="rId5"/>
    <sheet name="SUB10F" sheetId="11" r:id="rId6"/>
    <sheet name="ALEF" sheetId="16" r:id="rId7"/>
    <sheet name="INFF" sheetId="18" r:id="rId8"/>
    <sheet name="CADF" sheetId="19" r:id="rId9"/>
    <sheet name="JUNF" sheetId="20" r:id="rId10"/>
  </sheets>
  <calcPr calcId="125725"/>
</workbook>
</file>

<file path=xl/calcChain.xml><?xml version="1.0" encoding="utf-8"?>
<calcChain xmlns="http://schemas.openxmlformats.org/spreadsheetml/2006/main">
  <c r="L19" i="20"/>
  <c r="J19"/>
  <c r="L16"/>
  <c r="J16"/>
  <c r="N25" i="19"/>
  <c r="L25"/>
  <c r="N24"/>
  <c r="L24"/>
  <c r="I24"/>
  <c r="H24"/>
  <c r="G24"/>
  <c r="F24"/>
  <c r="E24"/>
  <c r="I23"/>
  <c r="H23"/>
  <c r="G23"/>
  <c r="F23"/>
  <c r="E23"/>
  <c r="T22"/>
  <c r="R22"/>
  <c r="N22"/>
  <c r="L22"/>
  <c r="I22"/>
  <c r="H22"/>
  <c r="G22"/>
  <c r="F22"/>
  <c r="E22"/>
  <c r="T21"/>
  <c r="R21"/>
  <c r="N21"/>
  <c r="L21"/>
  <c r="I21"/>
  <c r="H21"/>
  <c r="G21"/>
  <c r="F21"/>
  <c r="E21"/>
  <c r="N18"/>
  <c r="L18"/>
  <c r="N17"/>
  <c r="L17"/>
  <c r="J17" s="1"/>
  <c r="I17"/>
  <c r="H17"/>
  <c r="G17"/>
  <c r="F17"/>
  <c r="E17"/>
  <c r="J16" s="1"/>
  <c r="I16"/>
  <c r="H16"/>
  <c r="G16"/>
  <c r="F16"/>
  <c r="E16"/>
  <c r="T15"/>
  <c r="R15"/>
  <c r="N15"/>
  <c r="L15"/>
  <c r="I15"/>
  <c r="H15"/>
  <c r="G15"/>
  <c r="F15"/>
  <c r="E15"/>
  <c r="T14"/>
  <c r="R14"/>
  <c r="N14"/>
  <c r="L14"/>
  <c r="I14"/>
  <c r="H14"/>
  <c r="G14"/>
  <c r="F14"/>
  <c r="E14"/>
  <c r="M18" i="18"/>
  <c r="K18"/>
  <c r="M17"/>
  <c r="K17"/>
  <c r="H17"/>
  <c r="G17"/>
  <c r="F17"/>
  <c r="E17"/>
  <c r="D17"/>
  <c r="H16"/>
  <c r="G16"/>
  <c r="F16"/>
  <c r="E16"/>
  <c r="D16"/>
  <c r="S15"/>
  <c r="Q15"/>
  <c r="M15"/>
  <c r="K15"/>
  <c r="H15"/>
  <c r="G15"/>
  <c r="F15"/>
  <c r="E15"/>
  <c r="D15"/>
  <c r="S14"/>
  <c r="Q14"/>
  <c r="M14"/>
  <c r="K14"/>
  <c r="H14"/>
  <c r="G14"/>
  <c r="F14"/>
  <c r="E14"/>
  <c r="D14"/>
  <c r="I17" l="1"/>
  <c r="I15"/>
  <c r="J14" i="19"/>
  <c r="I14" i="18"/>
  <c r="J22" i="19"/>
  <c r="J24"/>
  <c r="J21"/>
  <c r="J23"/>
  <c r="J15"/>
  <c r="I16" i="18"/>
  <c r="R36" i="16"/>
  <c r="N25"/>
  <c r="L25"/>
  <c r="N24"/>
  <c r="L24"/>
  <c r="J24"/>
  <c r="I24"/>
  <c r="H24"/>
  <c r="G24"/>
  <c r="F24"/>
  <c r="E24"/>
  <c r="I23"/>
  <c r="H23"/>
  <c r="G23"/>
  <c r="F23"/>
  <c r="E23"/>
  <c r="T22"/>
  <c r="R22"/>
  <c r="N22"/>
  <c r="L22"/>
  <c r="I22"/>
  <c r="H22"/>
  <c r="G22"/>
  <c r="F22"/>
  <c r="E22"/>
  <c r="T21"/>
  <c r="R21"/>
  <c r="N21"/>
  <c r="L21"/>
  <c r="J22" l="1"/>
  <c r="J23"/>
  <c r="I21"/>
  <c r="H21"/>
  <c r="G21"/>
  <c r="F21"/>
  <c r="E21"/>
  <c r="N18"/>
  <c r="L18"/>
  <c r="N17"/>
  <c r="L17"/>
  <c r="J17" s="1"/>
  <c r="I17"/>
  <c r="H17"/>
  <c r="G17"/>
  <c r="F17"/>
  <c r="E17"/>
  <c r="I16"/>
  <c r="H16"/>
  <c r="G16"/>
  <c r="F16"/>
  <c r="E16"/>
  <c r="T15"/>
  <c r="R15"/>
  <c r="N15"/>
  <c r="L15"/>
  <c r="I15"/>
  <c r="H15"/>
  <c r="G15"/>
  <c r="F15"/>
  <c r="E15"/>
  <c r="T14"/>
  <c r="R14"/>
  <c r="N14"/>
  <c r="L14"/>
  <c r="I14"/>
  <c r="H14"/>
  <c r="G14"/>
  <c r="F14"/>
  <c r="E14"/>
  <c r="L18" i="11"/>
  <c r="J18"/>
  <c r="L17"/>
  <c r="J17"/>
  <c r="H17"/>
  <c r="G17"/>
  <c r="F17"/>
  <c r="E17"/>
  <c r="D17"/>
  <c r="C17"/>
  <c r="G16"/>
  <c r="F16"/>
  <c r="E16"/>
  <c r="D16"/>
  <c r="C16"/>
  <c r="R15"/>
  <c r="P15"/>
  <c r="L15"/>
  <c r="J15"/>
  <c r="G15"/>
  <c r="F15"/>
  <c r="E15"/>
  <c r="D15"/>
  <c r="C15"/>
  <c r="R14"/>
  <c r="P14"/>
  <c r="L14"/>
  <c r="J14"/>
  <c r="H16" l="1"/>
  <c r="H15"/>
  <c r="J15" i="16"/>
  <c r="J21"/>
  <c r="J14"/>
  <c r="J16"/>
  <c r="G14" i="11"/>
  <c r="F14"/>
  <c r="E14"/>
  <c r="D14"/>
  <c r="C14"/>
  <c r="H14" l="1"/>
  <c r="N25" i="15"/>
  <c r="L25"/>
  <c r="N24"/>
  <c r="L24"/>
  <c r="I24" l="1"/>
  <c r="H24"/>
  <c r="G24"/>
  <c r="F24"/>
  <c r="E24"/>
  <c r="I23"/>
  <c r="H23"/>
  <c r="G23"/>
  <c r="F23"/>
  <c r="E23"/>
  <c r="T22"/>
  <c r="R22"/>
  <c r="N22"/>
  <c r="L22"/>
  <c r="I22"/>
  <c r="H22"/>
  <c r="G22"/>
  <c r="F22"/>
  <c r="E22"/>
  <c r="T21"/>
  <c r="R21"/>
  <c r="N21"/>
  <c r="L21"/>
  <c r="I21"/>
  <c r="H21"/>
  <c r="G21"/>
  <c r="F21"/>
  <c r="E21"/>
  <c r="N18"/>
  <c r="L18"/>
  <c r="N17"/>
  <c r="L17"/>
  <c r="J17"/>
  <c r="I17"/>
  <c r="H17"/>
  <c r="G17"/>
  <c r="F17"/>
  <c r="E17"/>
  <c r="I16"/>
  <c r="H16"/>
  <c r="G16"/>
  <c r="F16"/>
  <c r="E16"/>
  <c r="T15"/>
  <c r="R15"/>
  <c r="N15"/>
  <c r="L15"/>
  <c r="I15"/>
  <c r="H15"/>
  <c r="G15"/>
  <c r="F15"/>
  <c r="E15"/>
  <c r="T14"/>
  <c r="R14"/>
  <c r="N14"/>
  <c r="L14"/>
  <c r="I14"/>
  <c r="J14" s="1"/>
  <c r="H14"/>
  <c r="G14"/>
  <c r="F14"/>
  <c r="E14"/>
  <c r="N25" i="14"/>
  <c r="L25"/>
  <c r="N24"/>
  <c r="L24"/>
  <c r="I24"/>
  <c r="H24"/>
  <c r="G24"/>
  <c r="F24"/>
  <c r="E24"/>
  <c r="I23"/>
  <c r="H23"/>
  <c r="G23"/>
  <c r="F23"/>
  <c r="E23"/>
  <c r="T22"/>
  <c r="R22"/>
  <c r="N22"/>
  <c r="L22"/>
  <c r="I22"/>
  <c r="H22"/>
  <c r="G22"/>
  <c r="F22"/>
  <c r="E22"/>
  <c r="T21"/>
  <c r="R21"/>
  <c r="N21"/>
  <c r="L21"/>
  <c r="I21"/>
  <c r="H21"/>
  <c r="G21"/>
  <c r="F21"/>
  <c r="E21"/>
  <c r="N18"/>
  <c r="L18"/>
  <c r="N17"/>
  <c r="L17"/>
  <c r="I17"/>
  <c r="H17"/>
  <c r="G17"/>
  <c r="F17"/>
  <c r="E17"/>
  <c r="I16"/>
  <c r="H16"/>
  <c r="G16"/>
  <c r="F16"/>
  <c r="E16"/>
  <c r="T15"/>
  <c r="R15"/>
  <c r="N15"/>
  <c r="L15"/>
  <c r="I15"/>
  <c r="H15"/>
  <c r="G15"/>
  <c r="F15"/>
  <c r="E15"/>
  <c r="T14"/>
  <c r="R14"/>
  <c r="N14"/>
  <c r="L14"/>
  <c r="I14"/>
  <c r="H14"/>
  <c r="G14"/>
  <c r="F14"/>
  <c r="E14"/>
  <c r="N25" i="13"/>
  <c r="L25"/>
  <c r="N24"/>
  <c r="L24"/>
  <c r="I24"/>
  <c r="H24"/>
  <c r="G24"/>
  <c r="F24"/>
  <c r="E24"/>
  <c r="I23"/>
  <c r="H23"/>
  <c r="G23"/>
  <c r="F23"/>
  <c r="E23"/>
  <c r="T22"/>
  <c r="R22"/>
  <c r="N22"/>
  <c r="L22"/>
  <c r="I22"/>
  <c r="H22"/>
  <c r="G22"/>
  <c r="F22"/>
  <c r="E22"/>
  <c r="T21"/>
  <c r="R21"/>
  <c r="N21"/>
  <c r="L21"/>
  <c r="I21"/>
  <c r="H21"/>
  <c r="G21"/>
  <c r="F21"/>
  <c r="E21"/>
  <c r="N18"/>
  <c r="L18"/>
  <c r="N17"/>
  <c r="L17"/>
  <c r="I17"/>
  <c r="H17"/>
  <c r="G17"/>
  <c r="F17"/>
  <c r="E17"/>
  <c r="I16"/>
  <c r="H16"/>
  <c r="G16"/>
  <c r="F16"/>
  <c r="E16"/>
  <c r="T15"/>
  <c r="R15"/>
  <c r="N15"/>
  <c r="L15"/>
  <c r="I15"/>
  <c r="H15"/>
  <c r="G15"/>
  <c r="F15"/>
  <c r="E15"/>
  <c r="T14"/>
  <c r="R14"/>
  <c r="N14"/>
  <c r="L14"/>
  <c r="I14"/>
  <c r="H14"/>
  <c r="G14"/>
  <c r="F14"/>
  <c r="E14"/>
  <c r="N25" i="4"/>
  <c r="L25"/>
  <c r="N24"/>
  <c r="I24"/>
  <c r="H24"/>
  <c r="J24" s="1"/>
  <c r="G24"/>
  <c r="F24"/>
  <c r="E24"/>
  <c r="T22"/>
  <c r="L22"/>
  <c r="I22"/>
  <c r="H22"/>
  <c r="G22"/>
  <c r="F22"/>
  <c r="E22"/>
  <c r="T21"/>
  <c r="R21"/>
  <c r="N21"/>
  <c r="L21"/>
  <c r="I21"/>
  <c r="H21"/>
  <c r="G21"/>
  <c r="F21"/>
  <c r="E21"/>
  <c r="N18"/>
  <c r="L18"/>
  <c r="N17"/>
  <c r="L17"/>
  <c r="I17"/>
  <c r="H17"/>
  <c r="G17"/>
  <c r="F17"/>
  <c r="E17"/>
  <c r="I16"/>
  <c r="H16"/>
  <c r="G16"/>
  <c r="F16"/>
  <c r="E16"/>
  <c r="T15"/>
  <c r="R15"/>
  <c r="N15"/>
  <c r="L15"/>
  <c r="I15"/>
  <c r="H15"/>
  <c r="G15"/>
  <c r="F15"/>
  <c r="E15"/>
  <c r="T14"/>
  <c r="R14"/>
  <c r="N14"/>
  <c r="L14"/>
  <c r="I14"/>
  <c r="H14"/>
  <c r="G14"/>
  <c r="F14"/>
  <c r="E14"/>
  <c r="M25" i="12"/>
  <c r="K25"/>
  <c r="M24"/>
  <c r="K24"/>
  <c r="H24"/>
  <c r="G24"/>
  <c r="F24"/>
  <c r="E24"/>
  <c r="D24"/>
  <c r="H23"/>
  <c r="G23"/>
  <c r="F23"/>
  <c r="E23"/>
  <c r="D23"/>
  <c r="S22"/>
  <c r="Q22"/>
  <c r="M22"/>
  <c r="K22"/>
  <c r="H22"/>
  <c r="G22"/>
  <c r="F22"/>
  <c r="E22"/>
  <c r="D22"/>
  <c r="S21"/>
  <c r="Q21"/>
  <c r="M21"/>
  <c r="K21"/>
  <c r="H21"/>
  <c r="G21"/>
  <c r="F21"/>
  <c r="E21"/>
  <c r="D21"/>
  <c r="M18"/>
  <c r="K18"/>
  <c r="M17"/>
  <c r="K17"/>
  <c r="H17"/>
  <c r="G17"/>
  <c r="F17"/>
  <c r="E17"/>
  <c r="D17"/>
  <c r="H16"/>
  <c r="G16"/>
  <c r="F16"/>
  <c r="E16"/>
  <c r="D16"/>
  <c r="S15"/>
  <c r="Q15"/>
  <c r="M15"/>
  <c r="K15"/>
  <c r="H15"/>
  <c r="G15"/>
  <c r="F15"/>
  <c r="E15"/>
  <c r="D15"/>
  <c r="S14"/>
  <c r="Q14"/>
  <c r="M14"/>
  <c r="K14"/>
  <c r="H14"/>
  <c r="G14"/>
  <c r="F14"/>
  <c r="E14"/>
  <c r="D14"/>
  <c r="J22" i="4" l="1"/>
  <c r="J23" i="14"/>
  <c r="J14"/>
  <c r="J22"/>
  <c r="J17" i="4"/>
  <c r="J15" i="15"/>
  <c r="J17" i="14"/>
  <c r="I14" i="12"/>
  <c r="I17"/>
  <c r="J24" i="14"/>
  <c r="J21"/>
  <c r="J15"/>
  <c r="J16"/>
  <c r="J16" i="4"/>
  <c r="J15"/>
  <c r="J21"/>
  <c r="J14"/>
  <c r="J23" i="15"/>
  <c r="J16"/>
  <c r="J17" i="13"/>
  <c r="J24"/>
  <c r="J14"/>
  <c r="J21"/>
  <c r="J22" i="15"/>
  <c r="J21"/>
  <c r="J24"/>
  <c r="J23" i="13"/>
  <c r="J22"/>
  <c r="J15"/>
  <c r="J16"/>
  <c r="I22" i="12"/>
  <c r="I23"/>
  <c r="I15"/>
  <c r="I16"/>
  <c r="I24"/>
  <c r="I21"/>
</calcChain>
</file>

<file path=xl/comments1.xml><?xml version="1.0" encoding="utf-8"?>
<comments xmlns="http://schemas.openxmlformats.org/spreadsheetml/2006/main">
  <authors>
    <author>Melanie</author>
  </authors>
  <commentList>
    <comment ref="K14" authorId="0">
      <text>
        <r>
          <rPr>
            <sz val="9"/>
            <color indexed="81"/>
            <rFont val="Tahoma"/>
            <family val="2"/>
          </rPr>
          <t xml:space="preserve">Aplazado por el equipo visitante. 15/01 
</t>
        </r>
      </text>
    </comment>
    <comment ref="K17" authorId="0">
      <text>
        <r>
          <rPr>
            <sz val="9"/>
            <color indexed="81"/>
            <rFont val="Tahoma"/>
            <family val="2"/>
          </rPr>
          <t>Aplazado por el equipo local.
09/02</t>
        </r>
        <r>
          <rPr>
            <b/>
            <sz val="9"/>
            <color indexed="81"/>
            <rFont val="Tahoma"/>
            <family val="2"/>
          </rPr>
          <t xml:space="preserve">
</t>
        </r>
      </text>
    </comment>
    <comment ref="M18" authorId="0">
      <text>
        <r>
          <rPr>
            <sz val="9"/>
            <color indexed="81"/>
            <rFont val="Tahoma"/>
            <family val="2"/>
          </rPr>
          <t>Aplazado por el equipo visitante.
24/01</t>
        </r>
      </text>
    </comment>
  </commentList>
</comments>
</file>

<file path=xl/comments2.xml><?xml version="1.0" encoding="utf-8"?>
<comments xmlns="http://schemas.openxmlformats.org/spreadsheetml/2006/main">
  <authors>
    <author>Melanie</author>
  </authors>
  <commentList>
    <comment ref="R15" authorId="0">
      <text>
        <r>
          <rPr>
            <sz val="9"/>
            <color indexed="81"/>
            <rFont val="Tahoma"/>
            <family val="2"/>
          </rPr>
          <t>Aplazado por lluvia, fecha prevista 19/03.
14/03</t>
        </r>
        <r>
          <rPr>
            <b/>
            <sz val="9"/>
            <color indexed="81"/>
            <rFont val="Tahoma"/>
            <family val="2"/>
          </rPr>
          <t xml:space="preserve">
</t>
        </r>
      </text>
    </comment>
    <comment ref="R21" authorId="0">
      <text>
        <r>
          <rPr>
            <sz val="9"/>
            <color indexed="81"/>
            <rFont val="Tahoma"/>
            <family val="2"/>
          </rPr>
          <t>Aplazado por el equipo visitante, sin fecha programada.
28/02</t>
        </r>
      </text>
    </comment>
  </commentList>
</comments>
</file>

<file path=xl/comments3.xml><?xml version="1.0" encoding="utf-8"?>
<comments xmlns="http://schemas.openxmlformats.org/spreadsheetml/2006/main">
  <authors>
    <author>Melanie</author>
  </authors>
  <commentList>
    <comment ref="T14" authorId="0">
      <text>
        <r>
          <rPr>
            <sz val="9"/>
            <color indexed="81"/>
            <rFont val="Tahoma"/>
            <family val="2"/>
          </rPr>
          <t xml:space="preserve">Aplazado por el equipo local, sin fecha programada.
28/02
</t>
        </r>
      </text>
    </comment>
    <comment ref="L21" authorId="0">
      <text>
        <r>
          <rPr>
            <sz val="9"/>
            <color indexed="81"/>
            <rFont val="Tahoma"/>
            <family val="2"/>
          </rPr>
          <t xml:space="preserve">Aplazado por mutuo acuerdo. 
6/03
</t>
        </r>
      </text>
    </comment>
    <comment ref="B36" authorId="0">
      <text>
        <r>
          <rPr>
            <sz val="9"/>
            <color indexed="81"/>
            <rFont val="Tahoma"/>
            <family val="2"/>
          </rPr>
          <t>Aplazado por lluvia al 19/03.
14/03</t>
        </r>
      </text>
    </comment>
  </commentList>
</comments>
</file>

<file path=xl/comments4.xml><?xml version="1.0" encoding="utf-8"?>
<comments xmlns="http://schemas.openxmlformats.org/spreadsheetml/2006/main">
  <authors>
    <author>Melanie</author>
    <author>Alex</author>
  </authors>
  <commentList>
    <comment ref="R21" authorId="0">
      <text>
        <r>
          <rPr>
            <sz val="9"/>
            <color indexed="81"/>
            <rFont val="Tahoma"/>
            <family val="2"/>
          </rPr>
          <t xml:space="preserve">Aplazado por el equipo visitante, sin fecha programada.
28/02
</t>
        </r>
      </text>
    </comment>
    <comment ref="L22" authorId="0">
      <text>
        <r>
          <rPr>
            <sz val="9"/>
            <color indexed="81"/>
            <rFont val="Tahoma"/>
            <family val="2"/>
          </rPr>
          <t xml:space="preserve">Aplazado por mutuo acuerdo al 06/03.
24/02
</t>
        </r>
      </text>
    </comment>
    <comment ref="R22" authorId="1">
      <text>
        <r>
          <rPr>
            <sz val="9"/>
            <color indexed="81"/>
            <rFont val="Tahoma"/>
            <family val="2"/>
          </rPr>
          <t>Aplazado por equipo local para 5/03 11h</t>
        </r>
      </text>
    </comment>
  </commentList>
</comments>
</file>

<file path=xl/comments5.xml><?xml version="1.0" encoding="utf-8"?>
<comments xmlns="http://schemas.openxmlformats.org/spreadsheetml/2006/main">
  <authors>
    <author>Melanie</author>
  </authors>
  <commentList>
    <comment ref="R22" authorId="0">
      <text>
        <r>
          <rPr>
            <sz val="9"/>
            <color indexed="81"/>
            <rFont val="Tahoma"/>
            <family val="2"/>
          </rPr>
          <t xml:space="preserve">Aplazado al 1/03 por mutuo acuerdo.
22/02
</t>
        </r>
      </text>
    </comment>
  </commentList>
</comments>
</file>

<file path=xl/comments6.xml><?xml version="1.0" encoding="utf-8"?>
<comments xmlns="http://schemas.openxmlformats.org/spreadsheetml/2006/main">
  <authors>
    <author>Melanie</author>
  </authors>
  <commentList>
    <comment ref="J15" authorId="0">
      <text>
        <r>
          <rPr>
            <sz val="9"/>
            <color indexed="81"/>
            <rFont val="Tahoma"/>
            <family val="2"/>
          </rPr>
          <t>Aplazado por el equipo local. 18/01</t>
        </r>
        <r>
          <rPr>
            <b/>
            <sz val="9"/>
            <color indexed="81"/>
            <rFont val="Tahoma"/>
            <family val="2"/>
          </rPr>
          <t xml:space="preserve">
</t>
        </r>
        <r>
          <rPr>
            <sz val="9"/>
            <color indexed="81"/>
            <rFont val="Tahoma"/>
            <family val="2"/>
          </rPr>
          <t xml:space="preserve">
</t>
        </r>
      </text>
    </comment>
  </commentList>
</comments>
</file>

<file path=xl/comments7.xml><?xml version="1.0" encoding="utf-8"?>
<comments xmlns="http://schemas.openxmlformats.org/spreadsheetml/2006/main">
  <authors>
    <author>Melanie</author>
  </authors>
  <commentList>
    <comment ref="R14" authorId="0">
      <text>
        <r>
          <rPr>
            <sz val="9"/>
            <color indexed="81"/>
            <rFont val="Tahoma"/>
            <family val="2"/>
          </rPr>
          <t>Aplazado por mutuo acuerdo.
17/02</t>
        </r>
        <r>
          <rPr>
            <b/>
            <sz val="9"/>
            <color indexed="81"/>
            <rFont val="Tahoma"/>
            <family val="2"/>
          </rPr>
          <t xml:space="preserve">
</t>
        </r>
      </text>
    </comment>
  </commentList>
</comments>
</file>

<file path=xl/comments8.xml><?xml version="1.0" encoding="utf-8"?>
<comments xmlns="http://schemas.openxmlformats.org/spreadsheetml/2006/main">
  <authors>
    <author>Melanie</author>
  </authors>
  <commentList>
    <comment ref="K14" authorId="0">
      <text>
        <r>
          <rPr>
            <sz val="9"/>
            <color indexed="81"/>
            <rFont val="Tahoma"/>
            <family val="2"/>
          </rPr>
          <t xml:space="preserve">Aplazado al 26-27 marzo por mutuo acuerdo.
17/01
</t>
        </r>
      </text>
    </comment>
    <comment ref="Q15" authorId="0">
      <text>
        <r>
          <rPr>
            <sz val="9"/>
            <color indexed="81"/>
            <rFont val="Tahoma"/>
            <family val="2"/>
          </rPr>
          <t>No se ha jugado dentro del plazo establecido</t>
        </r>
      </text>
    </comment>
  </commentList>
</comments>
</file>

<file path=xl/comments9.xml><?xml version="1.0" encoding="utf-8"?>
<comments xmlns="http://schemas.openxmlformats.org/spreadsheetml/2006/main">
  <authors>
    <author>Melanie</author>
  </authors>
  <commentList>
    <comment ref="R14" authorId="0">
      <text>
        <r>
          <rPr>
            <sz val="9"/>
            <color indexed="81"/>
            <rFont val="Tahoma"/>
            <family val="2"/>
          </rPr>
          <t>Aplazado por el equipo local.
23/02</t>
        </r>
      </text>
    </comment>
    <comment ref="L17" authorId="0">
      <text>
        <r>
          <rPr>
            <sz val="9"/>
            <color indexed="81"/>
            <rFont val="Tahoma"/>
            <family val="2"/>
          </rPr>
          <t>Aplazado por mutuo acuerdo, sin fecha programada.
07/02
Aplazado por el equipo visitante de nuevo, sin fecha programada.
28/02</t>
        </r>
        <r>
          <rPr>
            <b/>
            <sz val="9"/>
            <color indexed="81"/>
            <rFont val="Tahoma"/>
            <family val="2"/>
          </rPr>
          <t xml:space="preserve">
</t>
        </r>
      </text>
    </comment>
    <comment ref="L21" authorId="0">
      <text>
        <r>
          <rPr>
            <sz val="9"/>
            <color indexed="81"/>
            <rFont val="Tahoma"/>
            <family val="2"/>
          </rPr>
          <t>Aplazado por el equipo visitante.
25/01</t>
        </r>
      </text>
    </comment>
  </commentList>
</comments>
</file>

<file path=xl/sharedStrings.xml><?xml version="1.0" encoding="utf-8"?>
<sst xmlns="http://schemas.openxmlformats.org/spreadsheetml/2006/main" count="505" uniqueCount="103">
  <si>
    <t>G</t>
  </si>
  <si>
    <t>P</t>
  </si>
  <si>
    <t>J</t>
  </si>
  <si>
    <t xml:space="preserve"> A/F </t>
  </si>
  <si>
    <t xml:space="preserve"> E/C</t>
  </si>
  <si>
    <t>DIF.</t>
  </si>
  <si>
    <t>VS</t>
  </si>
  <si>
    <t>GRUPO A</t>
  </si>
  <si>
    <t>GRUPO B</t>
  </si>
  <si>
    <t>CADETE MASCULINO</t>
  </si>
  <si>
    <t>OPEN MARRATXÍ</t>
  </si>
  <si>
    <t>GLOBAL TC</t>
  </si>
  <si>
    <t>CT LA SALLE</t>
  </si>
  <si>
    <t>CT POLLENTIA</t>
  </si>
  <si>
    <t>DESCANSA</t>
  </si>
  <si>
    <t>CT MONTUIRI</t>
  </si>
  <si>
    <t>JUNIOR FEMENINO</t>
  </si>
  <si>
    <t>FASE FINAL</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</si>
  <si>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</si>
  <si>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"A"</t>
  </si>
  <si>
    <t>BENJAMIN FEMENINO</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</si>
  <si>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</si>
  <si>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</si>
  <si>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</si>
  <si>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</si>
  <si>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CT MANACOR</t>
  </si>
  <si>
    <t>SUB10 MASCULINO</t>
  </si>
  <si>
    <t>ALEVIN MASCULINO</t>
  </si>
  <si>
    <t>INFANTIL MASCULINO</t>
  </si>
  <si>
    <t>PLAYAS SANTA PONSA TC</t>
  </si>
  <si>
    <t>ACTION TT</t>
  </si>
  <si>
    <t>JUNIOR MASCULINO</t>
  </si>
  <si>
    <t>LIGA</t>
  </si>
  <si>
    <t>CADETE FEMENINO</t>
  </si>
  <si>
    <t>AD SAN CAYETANO</t>
  </si>
  <si>
    <t>RKG EQUIPO</t>
  </si>
  <si>
    <t>CT PORTO CRISTO</t>
  </si>
  <si>
    <r>
      <t xml:space="preserve">El equipo local deberá enviar el acta, rellenada por ordenador, a </t>
    </r>
    <r>
      <rPr>
        <sz val="9"/>
        <color rgb="FF0070C0"/>
        <rFont val="DIN Pro Regular"/>
        <family val="2"/>
      </rPr>
      <t>melanie@ftib.es</t>
    </r>
    <r>
      <rPr>
        <sz val="9"/>
        <rFont val="DIN Pro Regular"/>
        <family val="2"/>
      </rPr>
      <t xml:space="preserve">, como máximo, el martes siguiente a la fecha programada para la </t>
    </r>
  </si>
  <si>
    <t>ALEVÍN FEMENINO</t>
  </si>
  <si>
    <t>En semifinales el 1º de cada grupo jugará como local. Se podrá adelantar o retrasar la semifinal un fin de semana</t>
  </si>
  <si>
    <t>En semifinales el 1º de cada grupo jugará como local. Se podrá adelantar las semifinales un fin de semana</t>
  </si>
  <si>
    <t>CLUB TOTTENNIS</t>
  </si>
  <si>
    <t>CS</t>
  </si>
  <si>
    <t>RAFA NADAL CLUB-WC</t>
  </si>
  <si>
    <t>SPORTING TC-WC</t>
  </si>
  <si>
    <t>MAGALUF TC</t>
  </si>
  <si>
    <t>CT MANACOR-WC</t>
  </si>
  <si>
    <t>CT LA SALLE-WC</t>
  </si>
  <si>
    <t>MATCH POINT TC "A"</t>
  </si>
  <si>
    <t>ACTION TT-WC</t>
  </si>
  <si>
    <t>MATCH POINT TC "B"-WC</t>
  </si>
  <si>
    <t>OPEN MARRATXÍ "A"</t>
  </si>
  <si>
    <t>MATCH POINT TC</t>
  </si>
  <si>
    <t>OPEN MARRATXÍ "B"</t>
  </si>
  <si>
    <t>CLUB TOTTENNIS-WC</t>
  </si>
  <si>
    <t>CT PORTO CRISTO-WC</t>
  </si>
  <si>
    <t>CAMPEONATO DE MALLORCA POR EQUIPOS JUVENILES 2022</t>
  </si>
  <si>
    <t>CT LLUCMAJOR</t>
  </si>
  <si>
    <t>RAFA NADAL CLUB</t>
  </si>
  <si>
    <t>CT POLLENTIA "A"</t>
  </si>
  <si>
    <t>El equipo que quede primero de grupo ganará el campeonato</t>
  </si>
  <si>
    <t>J.1- 29/30 ENERO</t>
  </si>
  <si>
    <t>J.2- 5/6 FEBRERO</t>
  </si>
  <si>
    <t>J.3- 26/27 FEBRERO</t>
  </si>
  <si>
    <t>J.1- 15/16 ENERO</t>
  </si>
  <si>
    <t>J.2- 19/20 FEBRERO</t>
  </si>
  <si>
    <t>J.3- 19/20 FEBRERO</t>
  </si>
  <si>
    <t>J.2- 22/23 ENERO</t>
  </si>
  <si>
    <t>J.1- 22/23 ENERO</t>
  </si>
  <si>
    <t>J.3- 12/13 MARZO</t>
  </si>
  <si>
    <t>El primero de cada grupo pasa a la final</t>
  </si>
  <si>
    <t>DELTA TC</t>
  </si>
  <si>
    <t>SPORTING TC</t>
  </si>
  <si>
    <t>CT FELANITX</t>
  </si>
  <si>
    <t>Se clasifica para el Campeonato de Baleares el campeón del grupo</t>
  </si>
  <si>
    <t>Sistema de liguilla a doble vuelta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</si>
  <si>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</si>
  <si>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t>confrontación. Si no se ha disputado la confrontación, el equipo local deberá enviar el acta con la fecha alternativa o el motivo del W.O.</t>
  </si>
  <si>
    <t>GRUPO 1</t>
  </si>
  <si>
    <t>CAMPEONATO DE IBIZA Y FORMENTERA POR EQUIPOS JUVENILES 2022</t>
  </si>
  <si>
    <r>
      <t xml:space="preserve">J.1  </t>
    </r>
    <r>
      <rPr>
        <b/>
        <sz val="10"/>
        <rFont val="DINPro-Black"/>
      </rPr>
      <t>22-23 ENERO</t>
    </r>
  </si>
  <si>
    <r>
      <t xml:space="preserve">J.2 </t>
    </r>
    <r>
      <rPr>
        <b/>
        <sz val="10"/>
        <color rgb="FFFFC000"/>
        <rFont val="DINPro-Black"/>
      </rPr>
      <t xml:space="preserve"> </t>
    </r>
    <r>
      <rPr>
        <b/>
        <sz val="10"/>
        <rFont val="DINPro-Black"/>
      </rPr>
      <t>19-20 FEBRERO</t>
    </r>
  </si>
  <si>
    <t>W.O</t>
  </si>
  <si>
    <t>FINAL</t>
  </si>
  <si>
    <t>NP</t>
  </si>
  <si>
    <t>MATCHPOINT TC</t>
  </si>
  <si>
    <t>OPEN MARRATXI</t>
  </si>
  <si>
    <t>No disputado</t>
  </si>
  <si>
    <t>4-1</t>
  </si>
  <si>
    <t>2-1</t>
  </si>
  <si>
    <t>4-0</t>
  </si>
  <si>
    <t>3-1</t>
  </si>
  <si>
    <t xml:space="preserve">OPEN MARRATXÍ </t>
  </si>
  <si>
    <t>5-0</t>
  </si>
  <si>
    <t>MATCH POINT "A"</t>
  </si>
  <si>
    <t>3-0</t>
  </si>
  <si>
    <t xml:space="preserve">Las confrontaciones aplazadas deberán disputarse como máximo el 10/04 y enviar el acta como máximo el día 11/04, </t>
  </si>
  <si>
    <t xml:space="preserve">de lo contrario se decidirá el equipo ganador de la confrontación según la Normativa de los </t>
  </si>
  <si>
    <t>Campeonatos Insulares por Equipos Juveniles</t>
  </si>
  <si>
    <t xml:space="preserve">Las confrontaciones aplazadas deberán disputarse, como máximo,, el 10/04 y enviar el acta, como máximo, el día 11/04, </t>
  </si>
  <si>
    <t xml:space="preserve">de lo contrario se decidirá el equipo ganador de la confrontación según la normativa de los </t>
  </si>
  <si>
    <t>2-0</t>
  </si>
  <si>
    <t>3-2</t>
  </si>
</sst>
</file>

<file path=xl/styles.xml><?xml version="1.0" encoding="utf-8"?>
<styleSheet xmlns="http://schemas.openxmlformats.org/spreadsheetml/2006/main">
  <fonts count="45">
    <font>
      <sz val="11"/>
      <color theme="1"/>
      <name val="Calibri"/>
      <family val="2"/>
      <scheme val="minor"/>
    </font>
    <font>
      <sz val="9"/>
      <color theme="1"/>
      <name val="DIN Pro Regular"/>
      <family val="2"/>
    </font>
    <font>
      <sz val="9"/>
      <name val="Comic Sans MS"/>
      <family val="4"/>
    </font>
    <font>
      <sz val="9"/>
      <name val="DINPro-Bold"/>
      <family val="3"/>
    </font>
    <font>
      <b/>
      <sz val="9"/>
      <name val="DINPro-Bold"/>
      <family val="3"/>
    </font>
    <font>
      <sz val="10"/>
      <name val="Arial"/>
      <family val="2"/>
    </font>
    <font>
      <b/>
      <sz val="10"/>
      <name val="DINPro-Black"/>
      <family val="3"/>
    </font>
    <font>
      <b/>
      <sz val="11"/>
      <color theme="1"/>
      <name val="DINPro-Bold"/>
      <family val="3"/>
    </font>
    <font>
      <sz val="11"/>
      <color theme="1"/>
      <name val="DINPro-Bold"/>
      <family val="3"/>
    </font>
    <font>
      <sz val="10.5"/>
      <color theme="1"/>
      <name val="DINPro-Bold"/>
      <family val="3"/>
    </font>
    <font>
      <sz val="10"/>
      <name val="DINPro-Bold"/>
      <family val="3"/>
    </font>
    <font>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b/>
      <sz val="10"/>
      <color theme="1"/>
      <name val="DIN Pro Bold"/>
      <family val="2"/>
    </font>
    <font>
      <b/>
      <sz val="10"/>
      <name val="DIN Pro Regular"/>
      <family val="2"/>
    </font>
    <font>
      <sz val="9"/>
      <color rgb="FF0070C0"/>
      <name val="DIN Pro Regular"/>
      <family val="2"/>
    </font>
    <font>
      <sz val="10"/>
      <color rgb="FFFF0000"/>
      <name val="DIN Pro Regular"/>
      <family val="2"/>
    </font>
    <font>
      <sz val="8"/>
      <name val="DINPro-Black"/>
    </font>
    <font>
      <sz val="9"/>
      <color theme="0"/>
      <name val="DIN Pro Medium"/>
      <family val="2"/>
    </font>
    <font>
      <b/>
      <sz val="9"/>
      <color theme="0"/>
      <name val="DINPro-Bold"/>
      <family val="3"/>
    </font>
    <font>
      <sz val="9"/>
      <color theme="0"/>
      <name val="DINPro-Bold"/>
      <family val="3"/>
    </font>
    <font>
      <b/>
      <sz val="11"/>
      <color theme="1"/>
      <name val="Calibri"/>
      <family val="2"/>
      <scheme val="minor"/>
    </font>
    <font>
      <b/>
      <u/>
      <sz val="14"/>
      <color theme="1"/>
      <name val="DINPro-Bold"/>
      <family val="3"/>
    </font>
    <font>
      <b/>
      <sz val="10"/>
      <color rgb="FFFFC000"/>
      <name val="DINPro-Black"/>
    </font>
    <font>
      <b/>
      <sz val="10"/>
      <name val="DINPro-Black"/>
    </font>
    <font>
      <sz val="9"/>
      <color indexed="81"/>
      <name val="Tahoma"/>
      <family val="2"/>
    </font>
    <font>
      <b/>
      <sz val="9"/>
      <color indexed="81"/>
      <name val="Tahoma"/>
      <family val="2"/>
    </font>
    <font>
      <sz val="11"/>
      <color theme="0"/>
      <name val="Calibri"/>
      <family val="2"/>
      <scheme val="minor"/>
    </font>
    <font>
      <b/>
      <sz val="10"/>
      <color theme="1"/>
      <name val="DIN Pro Regular"/>
      <family val="2"/>
    </font>
    <font>
      <b/>
      <sz val="9"/>
      <name val="DIN Pro Medium"/>
      <family val="2"/>
    </font>
    <font>
      <sz val="11"/>
      <color theme="1"/>
      <name val="DIN Pro Medium"/>
      <family val="2"/>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2">
    <xf numFmtId="0" fontId="0" fillId="0" borderId="0"/>
    <xf numFmtId="0" fontId="5" fillId="0" borderId="0"/>
  </cellStyleXfs>
  <cellXfs count="148">
    <xf numFmtId="0" fontId="0" fillId="0" borderId="0" xfId="0"/>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1" applyFont="1" applyFill="1" applyBorder="1" applyAlignment="1">
      <alignment horizontal="left" vertical="center"/>
    </xf>
    <xf numFmtId="0" fontId="0" fillId="0" borderId="0" xfId="0" applyAlignment="1">
      <alignment vertical="center"/>
    </xf>
    <xf numFmtId="0" fontId="6" fillId="3" borderId="9" xfId="1" applyFont="1" applyFill="1" applyBorder="1" applyAlignment="1">
      <alignment horizontal="left" vertical="center"/>
    </xf>
    <xf numFmtId="0" fontId="0" fillId="2" borderId="0" xfId="0" applyFill="1"/>
    <xf numFmtId="0" fontId="2" fillId="0" borderId="0" xfId="0" applyFont="1" applyBorder="1" applyAlignment="1">
      <alignment vertical="center"/>
    </xf>
    <xf numFmtId="0" fontId="6" fillId="3" borderId="10" xfId="1" applyFont="1" applyFill="1" applyBorder="1" applyAlignment="1">
      <alignment horizontal="lef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12" fillId="3" borderId="1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7" fillId="3" borderId="0" xfId="0" applyFont="1" applyFill="1" applyAlignment="1">
      <alignment horizontal="center" vertical="center"/>
    </xf>
    <xf numFmtId="0" fontId="2" fillId="2" borderId="0" xfId="1" applyFont="1" applyFill="1" applyAlignment="1">
      <alignment vertical="center"/>
    </xf>
    <xf numFmtId="0" fontId="11" fillId="2" borderId="0" xfId="0" applyFont="1" applyFill="1"/>
    <xf numFmtId="0" fontId="13" fillId="2" borderId="0" xfId="0" applyFont="1" applyFill="1"/>
    <xf numFmtId="0" fontId="0" fillId="2" borderId="0" xfId="0" applyFill="1" applyAlignment="1">
      <alignment horizontal="left" vertical="center"/>
    </xf>
    <xf numFmtId="0" fontId="0" fillId="2" borderId="0" xfId="0" applyFill="1" applyBorder="1"/>
    <xf numFmtId="0" fontId="0" fillId="2" borderId="23" xfId="0" applyFill="1" applyBorder="1"/>
    <xf numFmtId="0" fontId="15" fillId="2" borderId="0" xfId="0" applyFont="1" applyFill="1" applyAlignment="1">
      <alignment vertical="center"/>
    </xf>
    <xf numFmtId="0" fontId="0" fillId="2" borderId="0" xfId="0" applyFill="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left" vertical="center"/>
    </xf>
    <xf numFmtId="0" fontId="19" fillId="2" borderId="21" xfId="0" applyFont="1" applyFill="1" applyBorder="1"/>
    <xf numFmtId="0" fontId="19" fillId="2" borderId="10" xfId="0" applyFont="1" applyFill="1" applyBorder="1"/>
    <xf numFmtId="0" fontId="19" fillId="2" borderId="24" xfId="0" applyFont="1" applyFill="1" applyBorder="1"/>
    <xf numFmtId="0" fontId="19" fillId="2" borderId="0" xfId="0" applyFont="1" applyFill="1"/>
    <xf numFmtId="0" fontId="20" fillId="2" borderId="0" xfId="0" applyFont="1" applyFill="1"/>
    <xf numFmtId="0" fontId="21" fillId="3" borderId="5" xfId="0" applyFont="1" applyFill="1" applyBorder="1" applyAlignment="1">
      <alignment vertical="center"/>
    </xf>
    <xf numFmtId="0" fontId="21" fillId="3" borderId="7" xfId="0" applyFont="1" applyFill="1" applyBorder="1" applyAlignment="1">
      <alignment vertical="center"/>
    </xf>
    <xf numFmtId="0" fontId="21" fillId="0" borderId="7" xfId="1" applyFont="1" applyBorder="1" applyAlignment="1">
      <alignment horizontal="center" vertical="center"/>
    </xf>
    <xf numFmtId="0" fontId="21" fillId="0" borderId="11" xfId="1" applyFont="1" applyBorder="1" applyAlignment="1">
      <alignment vertical="center"/>
    </xf>
    <xf numFmtId="0" fontId="21" fillId="2" borderId="7" xfId="1" applyFont="1" applyFill="1" applyBorder="1" applyAlignment="1">
      <alignment vertical="center"/>
    </xf>
    <xf numFmtId="0" fontId="24" fillId="0" borderId="7" xfId="1" applyFont="1" applyBorder="1" applyAlignment="1">
      <alignment vertical="center"/>
    </xf>
    <xf numFmtId="0" fontId="25" fillId="2" borderId="0" xfId="0" applyFont="1" applyFill="1" applyAlignment="1">
      <alignment vertical="center"/>
    </xf>
    <xf numFmtId="0" fontId="21" fillId="0" borderId="7" xfId="1" applyFont="1" applyBorder="1" applyAlignment="1">
      <alignment vertical="center"/>
    </xf>
    <xf numFmtId="0" fontId="21" fillId="2" borderId="7" xfId="1" applyFont="1" applyFill="1" applyBorder="1" applyAlignment="1">
      <alignment horizontal="center" vertical="center"/>
    </xf>
    <xf numFmtId="0" fontId="21" fillId="0" borderId="12" xfId="1" applyFont="1" applyBorder="1" applyAlignment="1">
      <alignment vertical="center"/>
    </xf>
    <xf numFmtId="0" fontId="24" fillId="2" borderId="11" xfId="1" applyFont="1" applyFill="1" applyBorder="1" applyAlignment="1">
      <alignment vertical="center"/>
    </xf>
    <xf numFmtId="0" fontId="21" fillId="2" borderId="12" xfId="1" applyFont="1" applyFill="1" applyBorder="1" applyAlignment="1">
      <alignment vertical="center"/>
    </xf>
    <xf numFmtId="0" fontId="22" fillId="3" borderId="0" xfId="0" applyFont="1" applyFill="1" applyAlignment="1">
      <alignment horizontal="center" vertical="center"/>
    </xf>
    <xf numFmtId="0" fontId="26" fillId="3" borderId="0" xfId="0" applyFont="1" applyFill="1" applyAlignment="1">
      <alignment horizontal="center" vertical="center"/>
    </xf>
    <xf numFmtId="0" fontId="21" fillId="3" borderId="18" xfId="0" applyFont="1" applyFill="1" applyBorder="1" applyAlignment="1">
      <alignment vertical="center"/>
    </xf>
    <xf numFmtId="0" fontId="21" fillId="2" borderId="11" xfId="1" applyFont="1" applyFill="1" applyBorder="1" applyAlignment="1">
      <alignment vertical="center"/>
    </xf>
    <xf numFmtId="0" fontId="9" fillId="2" borderId="0" xfId="0" applyFont="1" applyFill="1" applyAlignment="1">
      <alignment horizontal="left" vertical="center"/>
    </xf>
    <xf numFmtId="0" fontId="19" fillId="2" borderId="0" xfId="0" applyFont="1" applyFill="1" applyBorder="1"/>
    <xf numFmtId="0" fontId="30" fillId="2" borderId="1"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1" fillId="2" borderId="0" xfId="0" applyFont="1" applyFill="1" applyBorder="1" applyAlignment="1">
      <alignment horizontal="center" vertical="center"/>
    </xf>
    <xf numFmtId="0" fontId="16" fillId="3" borderId="0" xfId="0" applyFont="1" applyFill="1" applyAlignment="1">
      <alignment horizontal="left" vertical="center"/>
    </xf>
    <xf numFmtId="0" fontId="13" fillId="3" borderId="0" xfId="0" applyFont="1" applyFill="1" applyAlignment="1">
      <alignment vertical="center"/>
    </xf>
    <xf numFmtId="0" fontId="14" fillId="3" borderId="0" xfId="0" applyFont="1" applyFill="1" applyAlignment="1">
      <alignment vertical="center"/>
    </xf>
    <xf numFmtId="0" fontId="0" fillId="3" borderId="0" xfId="0" applyFill="1" applyAlignment="1">
      <alignment vertical="center"/>
    </xf>
    <xf numFmtId="0" fontId="29" fillId="2" borderId="0" xfId="0" applyFont="1" applyFill="1" applyBorder="1" applyAlignment="1"/>
    <xf numFmtId="0" fontId="9" fillId="2" borderId="0" xfId="0" applyFont="1" applyFill="1" applyAlignment="1">
      <alignment horizontal="left" vertical="center"/>
    </xf>
    <xf numFmtId="0" fontId="26" fillId="2" borderId="0" xfId="0" applyFont="1" applyFill="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vertical="center"/>
    </xf>
    <xf numFmtId="0" fontId="33" fillId="2" borderId="0" xfId="0" applyFont="1" applyFill="1" applyBorder="1" applyAlignment="1">
      <alignment horizontal="center" vertical="center"/>
    </xf>
    <xf numFmtId="0" fontId="24" fillId="0" borderId="11" xfId="1" applyFont="1" applyBorder="1" applyAlignment="1">
      <alignment vertical="center"/>
    </xf>
    <xf numFmtId="0" fontId="9" fillId="2" borderId="0" xfId="0" applyFont="1" applyFill="1" applyAlignment="1">
      <alignment horizontal="left" vertical="center"/>
    </xf>
    <xf numFmtId="0" fontId="35" fillId="0" borderId="0" xfId="0" applyFont="1" applyAlignment="1">
      <alignment vertical="center"/>
    </xf>
    <xf numFmtId="0" fontId="7" fillId="3" borderId="0" xfId="0" applyFont="1" applyFill="1"/>
    <xf numFmtId="0" fontId="8" fillId="3" borderId="0" xfId="0" applyFont="1" applyFill="1"/>
    <xf numFmtId="0" fontId="8" fillId="0" borderId="0" xfId="0" applyFont="1"/>
    <xf numFmtId="0" fontId="8" fillId="4" borderId="0" xfId="0" applyFont="1" applyFill="1"/>
    <xf numFmtId="0" fontId="2" fillId="0" borderId="0" xfId="1" applyFont="1" applyAlignment="1">
      <alignment vertical="center"/>
    </xf>
    <xf numFmtId="0" fontId="0" fillId="0" borderId="0" xfId="0" applyAlignment="1">
      <alignment horizontal="center" vertical="center"/>
    </xf>
    <xf numFmtId="0" fontId="34" fillId="0" borderId="0" xfId="0" applyFont="1" applyAlignment="1">
      <alignment horizontal="center" vertical="center"/>
    </xf>
    <xf numFmtId="0" fontId="24" fillId="3" borderId="7" xfId="0" applyFont="1" applyFill="1" applyBorder="1" applyAlignment="1">
      <alignment vertical="center"/>
    </xf>
    <xf numFmtId="0" fontId="40" fillId="0" borderId="0" xfId="0" applyFont="1"/>
    <xf numFmtId="0" fontId="24" fillId="0" borderId="7" xfId="1" applyFont="1" applyBorder="1" applyAlignment="1">
      <alignment horizontal="center" vertical="center"/>
    </xf>
    <xf numFmtId="0" fontId="24" fillId="2" borderId="7" xfId="1" applyFont="1" applyFill="1" applyBorder="1" applyAlignment="1">
      <alignment horizontal="center" vertical="center"/>
    </xf>
    <xf numFmtId="0" fontId="4" fillId="5" borderId="8" xfId="0" applyFont="1" applyFill="1" applyBorder="1" applyAlignment="1">
      <alignment horizontal="center" vertical="center"/>
    </xf>
    <xf numFmtId="0" fontId="21" fillId="5" borderId="18" xfId="0" applyFont="1" applyFill="1" applyBorder="1" applyAlignment="1">
      <alignment vertical="center"/>
    </xf>
    <xf numFmtId="0" fontId="21" fillId="5" borderId="1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1" fillId="2" borderId="0" xfId="0" applyFont="1" applyFill="1" applyAlignment="1">
      <alignment vertical="center"/>
    </xf>
    <xf numFmtId="0" fontId="21" fillId="4" borderId="5" xfId="0" applyFont="1" applyFill="1" applyBorder="1" applyAlignment="1">
      <alignment vertical="center"/>
    </xf>
    <xf numFmtId="0" fontId="21" fillId="4" borderId="7" xfId="0" applyFont="1" applyFill="1" applyBorder="1" applyAlignment="1">
      <alignment vertical="center"/>
    </xf>
    <xf numFmtId="0" fontId="41" fillId="2" borderId="21" xfId="0" applyFont="1" applyFill="1" applyBorder="1"/>
    <xf numFmtId="0" fontId="41" fillId="2" borderId="24" xfId="0" applyFont="1" applyFill="1" applyBorder="1"/>
    <xf numFmtId="0" fontId="42" fillId="3" borderId="7" xfId="0" applyFont="1" applyFill="1" applyBorder="1" applyAlignment="1">
      <alignment vertical="center"/>
    </xf>
    <xf numFmtId="0" fontId="42" fillId="3" borderId="5" xfId="0" applyFont="1" applyFill="1" applyBorder="1" applyAlignment="1">
      <alignment vertical="center"/>
    </xf>
    <xf numFmtId="0" fontId="43" fillId="2" borderId="0" xfId="0" applyFont="1" applyFill="1" applyAlignment="1">
      <alignment vertical="center"/>
    </xf>
    <xf numFmtId="0" fontId="0" fillId="2" borderId="0" xfId="0" applyFill="1" applyBorder="1" applyAlignment="1"/>
    <xf numFmtId="0" fontId="19" fillId="2" borderId="23" xfId="0" applyFont="1" applyFill="1" applyBorder="1"/>
    <xf numFmtId="0" fontId="21" fillId="3" borderId="7" xfId="1" applyFont="1" applyFill="1" applyBorder="1" applyAlignment="1">
      <alignment horizontal="center" vertical="center"/>
    </xf>
    <xf numFmtId="0" fontId="19" fillId="3" borderId="0" xfId="0" applyFont="1" applyFill="1"/>
    <xf numFmtId="0" fontId="44" fillId="3" borderId="0" xfId="0" applyFont="1" applyFill="1"/>
    <xf numFmtId="0" fontId="44" fillId="2" borderId="0" xfId="0" applyFont="1" applyFill="1"/>
    <xf numFmtId="0" fontId="19" fillId="3" borderId="0" xfId="0" applyFont="1" applyFill="1" applyAlignment="1">
      <alignment vertical="center"/>
    </xf>
    <xf numFmtId="0" fontId="44" fillId="3" borderId="0" xfId="0" applyFont="1" applyFill="1" applyAlignment="1">
      <alignment vertical="center"/>
    </xf>
    <xf numFmtId="0" fontId="19" fillId="2" borderId="25" xfId="0" applyFont="1" applyFill="1" applyBorder="1" applyAlignment="1"/>
    <xf numFmtId="0" fontId="20" fillId="2" borderId="21" xfId="0" applyFont="1" applyFill="1" applyBorder="1" applyAlignment="1"/>
    <xf numFmtId="0" fontId="0" fillId="2" borderId="21" xfId="0" applyFont="1" applyFill="1" applyBorder="1"/>
    <xf numFmtId="0" fontId="0" fillId="2" borderId="28" xfId="0" applyFill="1" applyBorder="1"/>
    <xf numFmtId="0" fontId="29" fillId="2" borderId="0" xfId="0" applyFont="1" applyFill="1" applyBorder="1"/>
    <xf numFmtId="0" fontId="19" fillId="2" borderId="25" xfId="0" applyFont="1" applyFill="1" applyBorder="1"/>
    <xf numFmtId="0" fontId="21" fillId="4" borderId="18" xfId="0" applyFont="1" applyFill="1" applyBorder="1" applyAlignment="1">
      <alignment vertical="center"/>
    </xf>
    <xf numFmtId="0" fontId="27" fillId="3" borderId="0" xfId="0" applyFont="1" applyFill="1" applyAlignment="1">
      <alignment horizontal="center" vertical="center" wrapText="1"/>
    </xf>
    <xf numFmtId="49" fontId="29" fillId="2" borderId="9" xfId="0" applyNumberFormat="1" applyFont="1" applyFill="1" applyBorder="1" applyAlignment="1">
      <alignment horizontal="center"/>
    </xf>
    <xf numFmtId="49" fontId="0" fillId="0" borderId="22" xfId="0" applyNumberFormat="1" applyBorder="1"/>
    <xf numFmtId="0" fontId="9" fillId="2" borderId="0" xfId="0" applyFont="1" applyFill="1" applyAlignment="1">
      <alignment horizontal="left" vertical="center"/>
    </xf>
    <xf numFmtId="0" fontId="19" fillId="2" borderId="25" xfId="0" applyFont="1" applyFill="1" applyBorder="1" applyAlignment="1">
      <alignment horizontal="center"/>
    </xf>
    <xf numFmtId="0" fontId="19" fillId="2" borderId="21" xfId="0" applyFont="1" applyFill="1" applyBorder="1" applyAlignment="1">
      <alignment horizontal="center"/>
    </xf>
    <xf numFmtId="49" fontId="19" fillId="0" borderId="22" xfId="0" applyNumberFormat="1" applyFont="1" applyBorder="1"/>
    <xf numFmtId="49" fontId="19" fillId="0" borderId="10" xfId="0" applyNumberFormat="1" applyFont="1" applyBorder="1"/>
    <xf numFmtId="0" fontId="29" fillId="2" borderId="28" xfId="0" applyFont="1" applyFill="1" applyBorder="1" applyAlignment="1">
      <alignment horizontal="center"/>
    </xf>
    <xf numFmtId="0" fontId="29" fillId="2" borderId="0" xfId="0" applyFont="1" applyFill="1" applyBorder="1" applyAlignment="1">
      <alignment horizontal="center"/>
    </xf>
    <xf numFmtId="0" fontId="19" fillId="0" borderId="21" xfId="0" applyFont="1" applyBorder="1"/>
    <xf numFmtId="0" fontId="19" fillId="0" borderId="24" xfId="0" applyFont="1" applyBorder="1"/>
    <xf numFmtId="49" fontId="0" fillId="0" borderId="10" xfId="0" applyNumberFormat="1" applyBorder="1"/>
    <xf numFmtId="49" fontId="29" fillId="2" borderId="28" xfId="0" applyNumberFormat="1" applyFont="1" applyFill="1" applyBorder="1" applyAlignment="1">
      <alignment horizontal="center"/>
    </xf>
    <xf numFmtId="49" fontId="29" fillId="2" borderId="0" xfId="0" applyNumberFormat="1" applyFont="1" applyFill="1" applyBorder="1" applyAlignment="1">
      <alignment horizontal="center"/>
    </xf>
    <xf numFmtId="0" fontId="29" fillId="2" borderId="9" xfId="0" applyFont="1" applyFill="1" applyBorder="1" applyAlignment="1">
      <alignment horizontal="center"/>
    </xf>
    <xf numFmtId="0" fontId="0" fillId="0" borderId="22" xfId="0" applyBorder="1"/>
    <xf numFmtId="0" fontId="23" fillId="2" borderId="0" xfId="0" applyFont="1" applyFill="1" applyAlignment="1">
      <alignment horizontal="left" vertical="center"/>
    </xf>
    <xf numFmtId="49" fontId="29" fillId="2" borderId="22" xfId="0" applyNumberFormat="1" applyFont="1" applyFill="1" applyBorder="1" applyAlignment="1">
      <alignment horizontal="center"/>
    </xf>
    <xf numFmtId="49" fontId="29" fillId="2" borderId="10" xfId="0" applyNumberFormat="1" applyFont="1" applyFill="1" applyBorder="1" applyAlignment="1">
      <alignment horizontal="center"/>
    </xf>
    <xf numFmtId="0" fontId="19" fillId="2" borderId="24" xfId="0" applyFont="1" applyFill="1" applyBorder="1" applyAlignment="1">
      <alignment horizontal="center"/>
    </xf>
    <xf numFmtId="0" fontId="27" fillId="3" borderId="0" xfId="0" applyFont="1" applyFill="1" applyAlignment="1">
      <alignment horizontal="left" vertical="top" wrapText="1"/>
    </xf>
    <xf numFmtId="0" fontId="29" fillId="2" borderId="22" xfId="0" applyFont="1" applyFill="1" applyBorder="1" applyAlignment="1">
      <alignment horizontal="center"/>
    </xf>
    <xf numFmtId="0" fontId="29" fillId="2" borderId="10"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1419225</xdr:colOff>
      <xdr:row>0</xdr:row>
      <xdr:rowOff>188768</xdr:rowOff>
    </xdr:from>
    <xdr:to>
      <xdr:col>16</xdr:col>
      <xdr:colOff>28575</xdr:colOff>
      <xdr:row>4</xdr:row>
      <xdr:rowOff>142876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591175" y="188768"/>
          <a:ext cx="2514600" cy="57323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942009</xdr:colOff>
      <xdr:row>3</xdr:row>
      <xdr:rowOff>3668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47650" y="0"/>
          <a:ext cx="5085384" cy="64184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1141270</xdr:colOff>
      <xdr:row>0</xdr:row>
      <xdr:rowOff>188766</xdr:rowOff>
    </xdr:from>
    <xdr:to>
      <xdr:col>15</xdr:col>
      <xdr:colOff>70141</xdr:colOff>
      <xdr:row>5</xdr:row>
      <xdr:rowOff>116030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970445" y="188766"/>
          <a:ext cx="2395971"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807895</xdr:colOff>
      <xdr:row>0</xdr:row>
      <xdr:rowOff>112566</xdr:rowOff>
    </xdr:from>
    <xdr:to>
      <xdr:col>14</xdr:col>
      <xdr:colOff>95250</xdr:colOff>
      <xdr:row>5</xdr:row>
      <xdr:rowOff>39830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637070" y="112566"/>
          <a:ext cx="251633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817420</xdr:colOff>
      <xdr:row>1</xdr:row>
      <xdr:rowOff>7791</xdr:rowOff>
    </xdr:from>
    <xdr:to>
      <xdr:col>17</xdr:col>
      <xdr:colOff>762000</xdr:colOff>
      <xdr:row>5</xdr:row>
      <xdr:rowOff>76402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21900"/>
        <a:stretch>
          <a:fillRect/>
        </a:stretch>
      </xdr:blipFill>
      <xdr:spPr bwMode="auto">
        <a:xfrm>
          <a:off x="5808520" y="236391"/>
          <a:ext cx="3983180"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464996</xdr:colOff>
      <xdr:row>0</xdr:row>
      <xdr:rowOff>217341</xdr:rowOff>
    </xdr:from>
    <xdr:to>
      <xdr:col>19</xdr:col>
      <xdr:colOff>2500</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5332271" y="21734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142875</xdr:colOff>
      <xdr:row>0</xdr:row>
      <xdr:rowOff>152400</xdr:rowOff>
    </xdr:from>
    <xdr:to>
      <xdr:col>19</xdr:col>
      <xdr:colOff>42329</xdr:colOff>
      <xdr:row>4</xdr:row>
      <xdr:rowOff>163861</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5724525" y="15240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598345</xdr:colOff>
      <xdr:row>1</xdr:row>
      <xdr:rowOff>26841</xdr:rowOff>
    </xdr:from>
    <xdr:to>
      <xdr:col>19</xdr:col>
      <xdr:colOff>1259799</xdr:colOff>
      <xdr:row>5</xdr:row>
      <xdr:rowOff>95452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027720" y="255441"/>
          <a:ext cx="5100104" cy="8306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817420</xdr:colOff>
      <xdr:row>0</xdr:row>
      <xdr:rowOff>141141</xdr:rowOff>
    </xdr:from>
    <xdr:to>
      <xdr:col>16</xdr:col>
      <xdr:colOff>784516</xdr:colOff>
      <xdr:row>5</xdr:row>
      <xdr:rowOff>68405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227495" y="141141"/>
          <a:ext cx="3872346"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493571</xdr:colOff>
      <xdr:row>1</xdr:row>
      <xdr:rowOff>45891</xdr:rowOff>
    </xdr:from>
    <xdr:to>
      <xdr:col>21</xdr:col>
      <xdr:colOff>78700</xdr:colOff>
      <xdr:row>4</xdr:row>
      <xdr:rowOff>171652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5360846" y="274491"/>
          <a:ext cx="6766979"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sheetPr>
    <pageSetUpPr fitToPage="1"/>
  </sheetPr>
  <dimension ref="A1:V48"/>
  <sheetViews>
    <sheetView workbookViewId="0">
      <selection activeCell="G34" sqref="G34:I34"/>
    </sheetView>
  </sheetViews>
  <sheetFormatPr baseColWidth="10" defaultRowHeight="15"/>
  <cols>
    <col min="1" max="1" width="3.7109375" customWidth="1"/>
    <col min="2" max="2" width="22.7109375" customWidth="1"/>
    <col min="3" max="3" width="6.5703125" customWidth="1"/>
    <col min="4" max="4" width="3.85546875" customWidth="1"/>
    <col min="5" max="5" width="4" customWidth="1"/>
    <col min="6" max="6" width="3.5703125" customWidth="1"/>
    <col min="7" max="7" width="4.85546875" customWidth="1"/>
    <col min="8" max="8" width="4.42578125" customWidth="1"/>
    <col min="9" max="9" width="5.140625" customWidth="1"/>
    <col min="10" max="10" width="5.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8"/>
      <c r="B1" s="33" t="s">
        <v>56</v>
      </c>
      <c r="C1" s="33"/>
      <c r="D1" s="8"/>
      <c r="E1" s="8"/>
      <c r="F1" s="8"/>
      <c r="G1" s="8"/>
      <c r="H1" s="8"/>
      <c r="I1" s="8"/>
      <c r="J1" s="8"/>
      <c r="K1" s="8"/>
      <c r="L1" s="8"/>
      <c r="M1" s="8"/>
      <c r="N1" s="8"/>
      <c r="O1" s="8"/>
      <c r="P1" s="8"/>
      <c r="Q1" s="8"/>
      <c r="R1" s="8"/>
      <c r="S1" s="8"/>
      <c r="T1" s="8"/>
      <c r="U1" s="8"/>
      <c r="V1" s="8"/>
    </row>
    <row r="2" spans="1:22" ht="8.25" customHeight="1">
      <c r="A2" s="8"/>
      <c r="B2" s="8"/>
      <c r="C2" s="8"/>
      <c r="D2" s="8"/>
      <c r="E2" s="8"/>
      <c r="F2" s="8"/>
      <c r="G2" s="8"/>
      <c r="H2" s="8"/>
      <c r="I2" s="8"/>
      <c r="J2" s="8"/>
      <c r="K2" s="8"/>
      <c r="L2" s="8"/>
      <c r="M2" s="8"/>
      <c r="N2" s="8"/>
      <c r="O2" s="8"/>
      <c r="P2" s="8"/>
      <c r="Q2" s="8"/>
      <c r="R2" s="8"/>
      <c r="S2" s="8"/>
      <c r="T2" s="8"/>
      <c r="U2" s="8"/>
      <c r="V2" s="8"/>
    </row>
    <row r="3" spans="1:22" ht="14.1" customHeight="1">
      <c r="A3" s="8"/>
      <c r="B3" s="31" t="s">
        <v>26</v>
      </c>
      <c r="C3" s="24"/>
      <c r="D3" s="8"/>
      <c r="E3" s="8"/>
      <c r="F3" s="8"/>
      <c r="G3" s="8"/>
      <c r="H3" s="8"/>
      <c r="I3" s="8"/>
      <c r="J3" s="8"/>
      <c r="K3" s="8"/>
      <c r="L3" s="8"/>
      <c r="M3" s="8"/>
      <c r="N3" s="8"/>
      <c r="O3" s="8"/>
      <c r="P3" s="8"/>
      <c r="Q3" s="8"/>
      <c r="R3" s="8"/>
      <c r="S3" s="8"/>
      <c r="T3" s="8"/>
      <c r="U3" s="8"/>
      <c r="V3" s="8"/>
    </row>
    <row r="4" spans="1:22" ht="9" customHeight="1">
      <c r="A4" s="8"/>
      <c r="B4" s="22"/>
      <c r="C4" s="22"/>
      <c r="D4" s="8"/>
      <c r="E4" s="8"/>
      <c r="F4" s="8"/>
      <c r="G4" s="8"/>
      <c r="H4" s="8"/>
      <c r="I4" s="8"/>
      <c r="J4" s="8"/>
      <c r="K4" s="8"/>
      <c r="L4" s="8"/>
      <c r="M4" s="8"/>
      <c r="N4" s="8"/>
      <c r="O4" s="8"/>
      <c r="P4" s="8"/>
      <c r="Q4" s="8"/>
      <c r="R4" s="8"/>
      <c r="S4" s="8"/>
      <c r="T4" s="8"/>
      <c r="U4" s="8"/>
      <c r="V4" s="8"/>
    </row>
    <row r="5" spans="1:22" ht="14.25" customHeight="1">
      <c r="A5" s="8"/>
      <c r="B5" s="60" t="s">
        <v>21</v>
      </c>
      <c r="C5" s="78"/>
      <c r="D5" s="8"/>
      <c r="E5" s="8"/>
      <c r="F5" s="8"/>
      <c r="G5" s="8"/>
      <c r="H5" s="8"/>
      <c r="I5" s="8"/>
      <c r="J5" s="8"/>
      <c r="K5" s="8"/>
      <c r="L5" s="8"/>
      <c r="M5" s="8"/>
      <c r="N5" s="8"/>
      <c r="O5" s="8"/>
      <c r="P5" s="8"/>
      <c r="Q5" s="8"/>
      <c r="R5" s="8"/>
      <c r="S5" s="8"/>
      <c r="T5" s="8"/>
      <c r="U5" s="8"/>
      <c r="V5" s="8"/>
    </row>
    <row r="6" spans="1:22" s="35" customFormat="1" ht="14.1" customHeight="1">
      <c r="B6" s="127" t="s">
        <v>22</v>
      </c>
      <c r="C6" s="127"/>
      <c r="D6" s="127"/>
      <c r="E6" s="127"/>
      <c r="F6" s="127"/>
      <c r="G6" s="127"/>
      <c r="H6" s="127"/>
      <c r="I6" s="127"/>
      <c r="J6" s="127"/>
      <c r="K6" s="127"/>
      <c r="L6" s="77"/>
    </row>
    <row r="7" spans="1:22" s="6" customFormat="1" ht="9" customHeight="1">
      <c r="A7" s="20"/>
      <c r="B7" s="24"/>
      <c r="C7" s="24"/>
      <c r="D7" s="20"/>
      <c r="E7" s="20"/>
      <c r="F7" s="25"/>
      <c r="G7" s="25"/>
      <c r="H7" s="25"/>
      <c r="I7" s="25"/>
      <c r="J7" s="25"/>
      <c r="K7" s="25"/>
      <c r="L7" s="25"/>
      <c r="M7" s="20"/>
      <c r="N7" s="20"/>
      <c r="O7" s="20"/>
      <c r="P7" s="20"/>
      <c r="Q7" s="20"/>
      <c r="R7" s="20"/>
      <c r="S7" s="20"/>
      <c r="T7" s="20"/>
      <c r="U7" s="20"/>
      <c r="V7" s="20"/>
    </row>
    <row r="8" spans="1:22" s="6" customFormat="1" ht="14.1" customHeight="1">
      <c r="A8" s="20"/>
      <c r="B8" s="72" t="s">
        <v>37</v>
      </c>
      <c r="C8" s="72"/>
      <c r="D8" s="73"/>
      <c r="E8" s="73"/>
      <c r="F8" s="73"/>
      <c r="G8" s="73"/>
      <c r="H8" s="73"/>
      <c r="I8" s="73"/>
      <c r="J8" s="73"/>
      <c r="K8" s="73"/>
      <c r="L8" s="73"/>
      <c r="M8" s="74"/>
      <c r="N8" s="75"/>
      <c r="O8" s="75"/>
      <c r="P8" s="75"/>
      <c r="Q8" s="75"/>
      <c r="R8" s="20"/>
      <c r="S8" s="20"/>
      <c r="T8" s="20"/>
      <c r="U8" s="20"/>
      <c r="V8" s="20"/>
    </row>
    <row r="9" spans="1:22" s="6" customFormat="1" ht="14.1" customHeight="1">
      <c r="A9" s="20"/>
      <c r="B9" s="72" t="s">
        <v>24</v>
      </c>
      <c r="C9" s="72"/>
      <c r="D9" s="73"/>
      <c r="E9" s="73"/>
      <c r="F9" s="73"/>
      <c r="G9" s="73"/>
      <c r="H9" s="73"/>
      <c r="I9" s="73"/>
      <c r="J9" s="73"/>
      <c r="K9" s="73"/>
      <c r="L9" s="73"/>
      <c r="M9" s="74"/>
      <c r="N9" s="75"/>
      <c r="O9" s="75"/>
      <c r="P9" s="75"/>
      <c r="Q9" s="75"/>
      <c r="R9" s="20"/>
      <c r="S9" s="20"/>
      <c r="T9" s="20"/>
      <c r="U9" s="20"/>
      <c r="V9" s="20"/>
    </row>
    <row r="10" spans="1:22" s="6" customFormat="1" ht="14.1" customHeight="1">
      <c r="A10" s="20"/>
      <c r="B10" s="72" t="s">
        <v>23</v>
      </c>
      <c r="C10" s="72"/>
      <c r="D10" s="73"/>
      <c r="E10" s="73"/>
      <c r="F10" s="73"/>
      <c r="G10" s="73"/>
      <c r="H10" s="73"/>
      <c r="I10" s="73"/>
      <c r="J10" s="73"/>
      <c r="K10" s="73"/>
      <c r="L10" s="73"/>
      <c r="M10" s="74"/>
      <c r="N10" s="75"/>
      <c r="O10" s="75"/>
      <c r="P10" s="75"/>
      <c r="Q10" s="75"/>
      <c r="R10" s="20"/>
      <c r="S10" s="20"/>
      <c r="T10" s="20"/>
      <c r="U10" s="20"/>
      <c r="V10" s="20"/>
    </row>
    <row r="11" spans="1:22" s="6" customFormat="1" ht="12.95" customHeight="1">
      <c r="A11" s="20"/>
      <c r="B11" s="24"/>
      <c r="C11" s="24"/>
      <c r="D11" s="20"/>
      <c r="E11" s="20"/>
      <c r="F11" s="25"/>
      <c r="G11" s="25"/>
      <c r="H11" s="25"/>
      <c r="I11" s="25"/>
      <c r="J11" s="25"/>
      <c r="K11" s="25"/>
      <c r="L11" s="25"/>
      <c r="M11" s="20"/>
      <c r="N11" s="20"/>
      <c r="O11" s="20"/>
      <c r="P11" s="20"/>
      <c r="Q11" s="20"/>
      <c r="R11" s="20"/>
      <c r="S11" s="20"/>
      <c r="T11" s="20"/>
      <c r="U11" s="20"/>
      <c r="V11" s="20"/>
    </row>
    <row r="12" spans="1:22"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row>
    <row r="13" spans="1:22" s="6" customFormat="1" ht="17.100000000000001" customHeight="1" thickBot="1">
      <c r="A13" s="9"/>
      <c r="B13" s="4" t="s">
        <v>7</v>
      </c>
      <c r="C13" s="65" t="s">
        <v>42</v>
      </c>
      <c r="D13" s="26" t="s">
        <v>2</v>
      </c>
      <c r="E13" s="27" t="s">
        <v>0</v>
      </c>
      <c r="F13" s="28" t="s">
        <v>1</v>
      </c>
      <c r="G13" s="28" t="s">
        <v>3</v>
      </c>
      <c r="H13" s="29" t="s">
        <v>4</v>
      </c>
      <c r="I13" s="30" t="s">
        <v>5</v>
      </c>
      <c r="J13" s="20"/>
      <c r="K13" s="7" t="s">
        <v>64</v>
      </c>
      <c r="L13" s="10"/>
      <c r="M13" s="5"/>
      <c r="N13" s="32"/>
      <c r="O13" s="20"/>
      <c r="P13" s="20"/>
      <c r="Q13" s="7" t="s">
        <v>66</v>
      </c>
      <c r="R13" s="10"/>
      <c r="S13" s="5"/>
      <c r="T13" s="32"/>
      <c r="U13" s="20"/>
      <c r="V13" s="20"/>
    </row>
    <row r="14" spans="1:22" s="6" customFormat="1" ht="17.100000000000001" customHeight="1">
      <c r="A14" s="1">
        <v>1</v>
      </c>
      <c r="B14" s="102" t="s">
        <v>19</v>
      </c>
      <c r="C14" s="66">
        <v>1</v>
      </c>
      <c r="D14" s="11">
        <f>COUNT(N14,O17,T14)</f>
        <v>3</v>
      </c>
      <c r="E14" s="12">
        <f>IF(N14&gt;O14,1,0)+IF(O17&gt;N17,1,0)+IF(T14&gt;U14,1,0)</f>
        <v>2</v>
      </c>
      <c r="F14" s="12">
        <f>IF(N14&lt;O14,1,0)+IF(O17&lt;N17,1,0)+IF(T14&lt;U14,1,0)</f>
        <v>1</v>
      </c>
      <c r="G14" s="12">
        <f>VALUE(N14+O17+T14)</f>
        <v>7</v>
      </c>
      <c r="H14" s="12">
        <f>VALUE(O14+N17+U14)</f>
        <v>2</v>
      </c>
      <c r="I14" s="13">
        <f>AVERAGE(G14-H14)</f>
        <v>5</v>
      </c>
      <c r="J14" s="39"/>
      <c r="K14" s="50" t="str">
        <f>B14</f>
        <v>CT LA SALLE "A"</v>
      </c>
      <c r="L14" s="51" t="s">
        <v>6</v>
      </c>
      <c r="M14" s="54" t="str">
        <f>B17</f>
        <v>SPORTING TC-WC</v>
      </c>
      <c r="N14" s="49">
        <v>3</v>
      </c>
      <c r="O14" s="49">
        <v>0</v>
      </c>
      <c r="P14" s="53"/>
      <c r="Q14" s="50" t="str">
        <f>B14</f>
        <v>CT LA SALLE "A"</v>
      </c>
      <c r="R14" s="51" t="s">
        <v>6</v>
      </c>
      <c r="S14" s="50" t="str">
        <f>B15</f>
        <v>CLUB TOTTENNIS</v>
      </c>
      <c r="T14" s="49">
        <v>3</v>
      </c>
      <c r="U14" s="49">
        <v>0</v>
      </c>
      <c r="V14" s="20"/>
    </row>
    <row r="15" spans="1:22" s="6" customFormat="1" ht="17.100000000000001" customHeight="1">
      <c r="A15" s="2">
        <v>2</v>
      </c>
      <c r="B15" s="48" t="s">
        <v>41</v>
      </c>
      <c r="C15" s="67">
        <v>4</v>
      </c>
      <c r="D15" s="14">
        <f>COUNT(N15,O18,U14)</f>
        <v>3</v>
      </c>
      <c r="E15" s="14">
        <f>IF(N15&gt;O15,1,0)+IF(O18&gt;N18,1,0)+IF(U14&gt;T14,1,0)</f>
        <v>2</v>
      </c>
      <c r="F15" s="14">
        <f>IF(N15&lt;O15,1,0)+IF(O18&lt;N18,1,0)+IF(U14&lt;T14,1,0)</f>
        <v>1</v>
      </c>
      <c r="G15" s="14">
        <f>VALUE(N15+O18+U14)</f>
        <v>5</v>
      </c>
      <c r="H15" s="14">
        <f>VALUE(O15+N18+T14)</f>
        <v>4</v>
      </c>
      <c r="I15" s="15">
        <f>AVERAGE(G15-H15)</f>
        <v>1</v>
      </c>
      <c r="J15" s="39"/>
      <c r="K15" s="50" t="str">
        <f>B15</f>
        <v>CLUB TOTTENNIS</v>
      </c>
      <c r="L15" s="51" t="s">
        <v>6</v>
      </c>
      <c r="M15" s="54" t="str">
        <f>B16</f>
        <v>RAFA NADAL CLUB-WC</v>
      </c>
      <c r="N15" s="49">
        <v>2</v>
      </c>
      <c r="O15" s="49">
        <v>1</v>
      </c>
      <c r="P15" s="53"/>
      <c r="Q15" s="54" t="str">
        <f>B16</f>
        <v>RAFA NADAL CLUB-WC</v>
      </c>
      <c r="R15" s="51" t="s">
        <v>6</v>
      </c>
      <c r="S15" s="50" t="str">
        <f>B17</f>
        <v>SPORTING TC-WC</v>
      </c>
      <c r="T15" s="49">
        <v>3</v>
      </c>
      <c r="U15" s="49">
        <v>0</v>
      </c>
      <c r="V15" s="20"/>
    </row>
    <row r="16" spans="1:22" s="6" customFormat="1" ht="17.100000000000001" customHeight="1">
      <c r="A16" s="2">
        <v>3</v>
      </c>
      <c r="B16" s="106" t="s">
        <v>43</v>
      </c>
      <c r="C16" s="67"/>
      <c r="D16" s="14">
        <f>COUNT(O15,N17,T15)</f>
        <v>3</v>
      </c>
      <c r="E16" s="18">
        <f>IF(N17&gt;O17,1,0)+IF(O15&gt;N15,1,0)+IF(T15&gt;U15,1,0)</f>
        <v>2</v>
      </c>
      <c r="F16" s="18">
        <f>IF(N17&lt;O17,1,0)+IF(O15&lt;N15,1,0)+IF(T15&lt;U15,1,0)</f>
        <v>1</v>
      </c>
      <c r="G16" s="18">
        <f>VALUE(O15+N17+T15)</f>
        <v>6</v>
      </c>
      <c r="H16" s="18">
        <f>VALUE(N15+O17+U15)</f>
        <v>3</v>
      </c>
      <c r="I16" s="19">
        <f>AVERAGE(G16-H16)</f>
        <v>3</v>
      </c>
      <c r="J16" s="20"/>
      <c r="K16" s="7" t="s">
        <v>67</v>
      </c>
      <c r="L16" s="10"/>
      <c r="M16" s="5"/>
      <c r="N16" s="32"/>
      <c r="O16" s="20"/>
      <c r="P16" s="20"/>
      <c r="Q16" s="20"/>
      <c r="R16" s="20"/>
      <c r="S16" s="20"/>
      <c r="T16" s="20"/>
      <c r="U16" s="20"/>
      <c r="V16" s="20"/>
    </row>
    <row r="17" spans="1:22" s="6" customFormat="1" ht="17.100000000000001" customHeight="1" thickBot="1">
      <c r="A17" s="3">
        <v>4</v>
      </c>
      <c r="B17" s="61" t="s">
        <v>44</v>
      </c>
      <c r="C17" s="68"/>
      <c r="D17" s="16">
        <f>COUNT(O14,N18,U15)</f>
        <v>3</v>
      </c>
      <c r="E17" s="16">
        <f>IF(O14&gt;N14,1,0)+IF(N18&gt;O18,1,0)+IF(U15&gt;T15,1,0)</f>
        <v>0</v>
      </c>
      <c r="F17" s="16">
        <f>IF(O14&lt;N14,1,0)+IF(N18&lt;O18,1,0)+IF(U15&lt;T15,1,0)</f>
        <v>3</v>
      </c>
      <c r="G17" s="16">
        <f>VALUE(O14+N18+U15)</f>
        <v>0</v>
      </c>
      <c r="H17" s="16">
        <f>VALUE(N14+O18+T15)</f>
        <v>9</v>
      </c>
      <c r="I17" s="17">
        <f>AVERAGE(G17-H17)</f>
        <v>-9</v>
      </c>
      <c r="J17" s="20"/>
      <c r="K17" s="50" t="str">
        <f>B16</f>
        <v>RAFA NADAL CLUB-WC</v>
      </c>
      <c r="L17" s="51" t="s">
        <v>6</v>
      </c>
      <c r="M17" s="56" t="str">
        <f>B14</f>
        <v>CT LA SALLE "A"</v>
      </c>
      <c r="N17" s="49">
        <v>2</v>
      </c>
      <c r="O17" s="49">
        <v>1</v>
      </c>
      <c r="P17" s="20"/>
      <c r="Q17" s="20"/>
      <c r="R17" s="20"/>
      <c r="S17" s="20"/>
      <c r="T17" s="20"/>
      <c r="U17" s="20"/>
      <c r="V17" s="20"/>
    </row>
    <row r="18" spans="1:22" s="6" customFormat="1" ht="15.75" customHeight="1">
      <c r="A18" s="20"/>
      <c r="B18" s="20"/>
      <c r="C18" s="39"/>
      <c r="D18" s="20"/>
      <c r="E18" s="20"/>
      <c r="F18" s="20"/>
      <c r="G18" s="20"/>
      <c r="H18" s="20"/>
      <c r="I18" s="20"/>
      <c r="J18" s="20"/>
      <c r="K18" s="62" t="str">
        <f>B17</f>
        <v>SPORTING TC-WC</v>
      </c>
      <c r="L18" s="51" t="s">
        <v>6</v>
      </c>
      <c r="M18" s="58" t="str">
        <f>B15</f>
        <v>CLUB TOTTENNIS</v>
      </c>
      <c r="N18" s="95">
        <v>0</v>
      </c>
      <c r="O18" s="95">
        <v>3</v>
      </c>
      <c r="P18" s="20"/>
      <c r="Q18" s="20"/>
      <c r="R18" s="20"/>
      <c r="S18" s="20"/>
      <c r="T18" s="20"/>
      <c r="U18" s="20"/>
      <c r="V18" s="20"/>
    </row>
    <row r="19" spans="1:22" ht="12.95" customHeight="1" thickBot="1">
      <c r="A19" s="20"/>
      <c r="B19" s="20"/>
      <c r="C19" s="39"/>
      <c r="D19" s="20"/>
      <c r="E19" s="20"/>
      <c r="F19" s="20"/>
      <c r="G19" s="20"/>
      <c r="H19" s="20"/>
      <c r="I19" s="20"/>
      <c r="J19" s="20"/>
      <c r="K19" s="20"/>
      <c r="L19" s="20"/>
      <c r="M19" s="20"/>
      <c r="N19" s="20"/>
      <c r="O19" s="20"/>
      <c r="P19" s="20"/>
      <c r="Q19" s="20"/>
      <c r="R19" s="20"/>
      <c r="S19" s="20"/>
      <c r="T19" s="20"/>
      <c r="U19" s="20"/>
      <c r="V19" s="8"/>
    </row>
    <row r="20" spans="1:22" s="6" customFormat="1" ht="17.100000000000001" customHeight="1" thickBot="1">
      <c r="A20" s="9"/>
      <c r="B20" s="4" t="s">
        <v>8</v>
      </c>
      <c r="C20" s="65" t="s">
        <v>42</v>
      </c>
      <c r="D20" s="26" t="s">
        <v>2</v>
      </c>
      <c r="E20" s="27" t="s">
        <v>0</v>
      </c>
      <c r="F20" s="28" t="s">
        <v>1</v>
      </c>
      <c r="G20" s="28" t="s">
        <v>3</v>
      </c>
      <c r="H20" s="29" t="s">
        <v>4</v>
      </c>
      <c r="I20" s="30" t="s">
        <v>5</v>
      </c>
      <c r="J20" s="20"/>
      <c r="K20" s="7" t="s">
        <v>64</v>
      </c>
      <c r="L20" s="10"/>
      <c r="M20" s="5"/>
      <c r="N20" s="32"/>
      <c r="O20" s="20"/>
      <c r="P20" s="20"/>
      <c r="Q20" s="7" t="s">
        <v>66</v>
      </c>
      <c r="R20" s="10"/>
      <c r="S20" s="5"/>
      <c r="T20" s="32"/>
      <c r="U20" s="20"/>
      <c r="V20" s="20"/>
    </row>
    <row r="21" spans="1:22" s="6" customFormat="1" ht="17.100000000000001" customHeight="1">
      <c r="A21" s="1">
        <v>1</v>
      </c>
      <c r="B21" s="107" t="s">
        <v>34</v>
      </c>
      <c r="C21" s="66">
        <v>2</v>
      </c>
      <c r="D21" s="11">
        <f>COUNT(N21,O24,T21)</f>
        <v>3</v>
      </c>
      <c r="E21" s="12">
        <f>IF(N21&gt;O21,1,0)+IF(O24&gt;N24,1,0)+IF(T21&gt;U21,1,0)</f>
        <v>2</v>
      </c>
      <c r="F21" s="12">
        <f>IF(N21&lt;O21,1,0)+IF(O24&lt;N24,1,0)+IF(T21&lt;U21,1,0)</f>
        <v>1</v>
      </c>
      <c r="G21" s="12">
        <f>VALUE(N21+O24+T21)</f>
        <v>6</v>
      </c>
      <c r="H21" s="12">
        <f>VALUE(O21+N24+U21)</f>
        <v>3</v>
      </c>
      <c r="I21" s="13">
        <f>AVERAGE(G21-H21)</f>
        <v>3</v>
      </c>
      <c r="J21" s="39"/>
      <c r="K21" s="50" t="str">
        <f>B21</f>
        <v>AD SAN CAYETANO</v>
      </c>
      <c r="L21" s="51" t="s">
        <v>6</v>
      </c>
      <c r="M21" s="54" t="str">
        <f>B24</f>
        <v>OPEN MARRATXÍ</v>
      </c>
      <c r="N21" s="49">
        <v>2</v>
      </c>
      <c r="O21" s="49">
        <v>1</v>
      </c>
      <c r="P21" s="53"/>
      <c r="Q21" s="50" t="str">
        <f>B21</f>
        <v>AD SAN CAYETANO</v>
      </c>
      <c r="R21" s="51" t="s">
        <v>6</v>
      </c>
      <c r="S21" s="50" t="str">
        <f>B22</f>
        <v>CT PORTO CRISTO</v>
      </c>
      <c r="T21" s="49">
        <v>1</v>
      </c>
      <c r="U21" s="49">
        <v>2</v>
      </c>
      <c r="V21" s="20"/>
    </row>
    <row r="22" spans="1:22" s="6" customFormat="1" ht="17.100000000000001" customHeight="1">
      <c r="A22" s="2">
        <v>2</v>
      </c>
      <c r="B22" s="103" t="s">
        <v>36</v>
      </c>
      <c r="C22" s="67">
        <v>3</v>
      </c>
      <c r="D22" s="14">
        <f>COUNT(N22,O25,U21)</f>
        <v>3</v>
      </c>
      <c r="E22" s="14">
        <f>IF(N22&gt;O22,1,0)+IF(O25&gt;N25,1,0)+IF(U21&gt;T21,1,0)</f>
        <v>2</v>
      </c>
      <c r="F22" s="14">
        <f>IF(N22&lt;O22,1,0)+IF(O25&lt;N25,1,0)+IF(U21&lt;T21,1,0)</f>
        <v>1</v>
      </c>
      <c r="G22" s="14">
        <f>VALUE(N22+O25+U21)</f>
        <v>6</v>
      </c>
      <c r="H22" s="14">
        <f>VALUE(O22+N25+T21)</f>
        <v>3</v>
      </c>
      <c r="I22" s="15">
        <f>AVERAGE(G22-H22)</f>
        <v>3</v>
      </c>
      <c r="J22" s="39"/>
      <c r="K22" s="50" t="str">
        <f>B22</f>
        <v>CT PORTO CRISTO</v>
      </c>
      <c r="L22" s="51" t="s">
        <v>6</v>
      </c>
      <c r="M22" s="54" t="str">
        <f>B23</f>
        <v>CT POLLENTIA</v>
      </c>
      <c r="N22" s="49">
        <v>3</v>
      </c>
      <c r="O22" s="49">
        <v>0</v>
      </c>
      <c r="P22" s="53"/>
      <c r="Q22" s="54" t="str">
        <f>B23</f>
        <v>CT POLLENTIA</v>
      </c>
      <c r="R22" s="51" t="s">
        <v>6</v>
      </c>
      <c r="S22" s="50" t="str">
        <f>B24</f>
        <v>OPEN MARRATXÍ</v>
      </c>
      <c r="T22" s="49">
        <v>3</v>
      </c>
      <c r="U22" s="49">
        <v>0</v>
      </c>
      <c r="V22" s="20"/>
    </row>
    <row r="23" spans="1:22" s="6" customFormat="1" ht="17.100000000000001" customHeight="1">
      <c r="A23" s="2">
        <v>3</v>
      </c>
      <c r="B23" s="48" t="s">
        <v>13</v>
      </c>
      <c r="C23" s="67"/>
      <c r="D23" s="14">
        <f>COUNT(O22,N24,T22)</f>
        <v>3</v>
      </c>
      <c r="E23" s="18">
        <f>IF(N24&gt;O24,1,0)+IF(O22&gt;N22,1,0)+IF(T22&gt;U22,1,0)</f>
        <v>1</v>
      </c>
      <c r="F23" s="18">
        <f>IF(N24&lt;O24,1,0)+IF(O22&lt;N22,1,0)+IF(T22&lt;U22,1,0)</f>
        <v>2</v>
      </c>
      <c r="G23" s="18">
        <f>VALUE(O22+N24+T22)</f>
        <v>3</v>
      </c>
      <c r="H23" s="18">
        <f>VALUE(N22+O24+U22)</f>
        <v>6</v>
      </c>
      <c r="I23" s="19">
        <f>AVERAGE(G23-H23)</f>
        <v>-3</v>
      </c>
      <c r="J23" s="20"/>
      <c r="K23" s="7" t="s">
        <v>67</v>
      </c>
      <c r="L23" s="10"/>
      <c r="M23" s="5"/>
      <c r="N23" s="32"/>
      <c r="O23" s="20"/>
      <c r="P23" s="20"/>
      <c r="Q23" s="20"/>
      <c r="R23" s="20"/>
      <c r="S23" s="20"/>
      <c r="T23" s="20"/>
      <c r="U23" s="20"/>
      <c r="V23" s="20"/>
    </row>
    <row r="24" spans="1:22" s="6" customFormat="1" ht="17.100000000000001" customHeight="1" thickBot="1">
      <c r="A24" s="3">
        <v>4</v>
      </c>
      <c r="B24" s="61" t="s">
        <v>10</v>
      </c>
      <c r="C24" s="68"/>
      <c r="D24" s="16">
        <f>COUNT(O21,N25,U22)</f>
        <v>3</v>
      </c>
      <c r="E24" s="16">
        <f>IF(O21&gt;N21,1,0)+IF(N25&gt;O25,1,0)+IF(U22&gt;T22,1,0)</f>
        <v>1</v>
      </c>
      <c r="F24" s="16">
        <f>IF(O21&lt;N21,1,0)+IF(N25&lt;O25,1,0)+IF(U22&lt;T22,1,0)</f>
        <v>2</v>
      </c>
      <c r="G24" s="16">
        <f>VALUE(O21+N25+U22)</f>
        <v>3</v>
      </c>
      <c r="H24" s="16">
        <f>VALUE(N21+O25+T22)</f>
        <v>6</v>
      </c>
      <c r="I24" s="17">
        <f>AVERAGE(G24-H24)</f>
        <v>-3</v>
      </c>
      <c r="J24" s="20"/>
      <c r="K24" s="50" t="str">
        <f>B23</f>
        <v>CT POLLENTIA</v>
      </c>
      <c r="L24" s="51" t="s">
        <v>6</v>
      </c>
      <c r="M24" s="56" t="str">
        <f>B21</f>
        <v>AD SAN CAYETANO</v>
      </c>
      <c r="N24" s="49">
        <v>0</v>
      </c>
      <c r="O24" s="49">
        <v>3</v>
      </c>
      <c r="P24" s="20"/>
      <c r="Q24" s="20"/>
      <c r="R24" s="20"/>
      <c r="S24" s="20"/>
      <c r="T24" s="20"/>
      <c r="U24" s="20"/>
      <c r="V24" s="20"/>
    </row>
    <row r="25" spans="1:22" s="6" customFormat="1" ht="16.5" customHeight="1">
      <c r="A25" s="20"/>
      <c r="B25" s="20"/>
      <c r="C25" s="20"/>
      <c r="D25" s="20"/>
      <c r="E25" s="20"/>
      <c r="F25" s="20"/>
      <c r="G25" s="20"/>
      <c r="H25" s="20"/>
      <c r="I25" s="20"/>
      <c r="J25" s="20"/>
      <c r="K25" s="62" t="str">
        <f>B24</f>
        <v>OPEN MARRATXÍ</v>
      </c>
      <c r="L25" s="51" t="s">
        <v>6</v>
      </c>
      <c r="M25" s="58" t="str">
        <f>B22</f>
        <v>CT PORTO CRISTO</v>
      </c>
      <c r="N25" s="55">
        <v>2</v>
      </c>
      <c r="O25" s="55">
        <v>1</v>
      </c>
      <c r="P25" s="20"/>
      <c r="Q25" s="20"/>
      <c r="R25" s="20"/>
      <c r="S25" s="20"/>
      <c r="T25" s="20"/>
      <c r="U25" s="20"/>
      <c r="V25" s="20"/>
    </row>
    <row r="26" spans="1:22" ht="12.95" customHeight="1">
      <c r="A26" s="8"/>
      <c r="B26" s="8"/>
      <c r="C26" s="8"/>
      <c r="D26" s="8"/>
      <c r="E26" s="8"/>
      <c r="F26" s="8"/>
      <c r="G26" s="8"/>
      <c r="H26" s="8"/>
      <c r="I26" s="8"/>
      <c r="J26" s="8"/>
      <c r="K26" s="8"/>
      <c r="L26" s="8"/>
      <c r="M26" s="8"/>
      <c r="N26" s="8"/>
      <c r="O26" s="8"/>
      <c r="P26" s="8"/>
      <c r="Q26" s="8"/>
      <c r="R26" s="8"/>
      <c r="S26" s="8"/>
      <c r="T26" s="8"/>
      <c r="U26" s="8"/>
      <c r="V26" s="8"/>
    </row>
    <row r="27" spans="1:22">
      <c r="A27" s="8"/>
      <c r="B27" s="8"/>
      <c r="C27" s="8"/>
      <c r="D27" s="8"/>
      <c r="E27" s="8"/>
      <c r="F27" s="8"/>
      <c r="G27" s="8"/>
      <c r="H27" s="8"/>
      <c r="I27" s="8"/>
      <c r="J27" s="8"/>
      <c r="K27" s="8"/>
      <c r="M27" s="8"/>
      <c r="N27" s="8"/>
      <c r="O27" s="8"/>
      <c r="P27" s="8"/>
      <c r="Q27" s="8"/>
      <c r="R27" s="8"/>
      <c r="S27" s="8"/>
      <c r="T27" s="8"/>
      <c r="U27" s="8"/>
      <c r="V27" s="8"/>
    </row>
    <row r="28" spans="1:22">
      <c r="A28" s="8"/>
      <c r="B28" s="31" t="s">
        <v>17</v>
      </c>
      <c r="C28" s="46" t="s">
        <v>39</v>
      </c>
      <c r="D28" s="38"/>
      <c r="F28" s="8"/>
      <c r="G28" s="8"/>
      <c r="I28" s="8"/>
      <c r="J28" s="8"/>
      <c r="K28" s="8"/>
      <c r="L28" s="8"/>
      <c r="M28" s="8"/>
      <c r="N28" s="8"/>
      <c r="O28" s="8"/>
      <c r="P28" s="8"/>
      <c r="Q28" s="8"/>
      <c r="R28" s="8"/>
      <c r="S28" s="8"/>
      <c r="T28" s="8"/>
      <c r="U28" s="8"/>
      <c r="V28" s="8"/>
    </row>
    <row r="29" spans="1:22">
      <c r="A29" s="8"/>
      <c r="B29" s="8"/>
      <c r="C29" s="8"/>
      <c r="D29" s="8"/>
      <c r="E29" s="8"/>
      <c r="F29" s="8"/>
      <c r="G29" s="8"/>
      <c r="H29" s="8"/>
      <c r="I29" s="8"/>
      <c r="J29" s="8"/>
      <c r="K29" s="8"/>
      <c r="L29" s="8"/>
      <c r="M29" s="8"/>
      <c r="N29" s="8"/>
      <c r="O29" s="8"/>
      <c r="P29" s="8"/>
      <c r="Q29" s="8"/>
      <c r="R29" s="8"/>
      <c r="S29" s="8"/>
      <c r="T29" s="8"/>
      <c r="U29" s="8"/>
      <c r="V29" s="8"/>
    </row>
    <row r="30" spans="1:22" ht="15" customHeight="1">
      <c r="A30" s="8"/>
      <c r="B30" s="104" t="s">
        <v>19</v>
      </c>
      <c r="C30" s="64"/>
      <c r="D30" s="8"/>
      <c r="E30" s="8"/>
      <c r="F30" s="8"/>
      <c r="G30" s="8"/>
      <c r="H30" s="8"/>
      <c r="I30" s="8"/>
      <c r="J30" s="8"/>
      <c r="K30" s="8"/>
      <c r="L30" s="8"/>
      <c r="M30" s="8"/>
      <c r="N30" s="8"/>
      <c r="O30" s="8"/>
      <c r="P30" s="8"/>
      <c r="Q30" s="8"/>
      <c r="R30" s="8"/>
      <c r="S30" s="8"/>
      <c r="T30" s="8"/>
      <c r="U30" s="8"/>
      <c r="V30" s="8"/>
    </row>
    <row r="31" spans="1:22" ht="15" customHeight="1">
      <c r="A31" s="8"/>
      <c r="B31" s="43"/>
      <c r="C31" s="128" t="s">
        <v>19</v>
      </c>
      <c r="D31" s="129"/>
      <c r="E31" s="129"/>
      <c r="F31" s="129"/>
      <c r="G31" s="8"/>
      <c r="H31" s="8"/>
      <c r="I31" s="8"/>
      <c r="J31" s="8"/>
      <c r="K31" s="8"/>
      <c r="L31" s="8"/>
      <c r="M31" s="124" t="s">
        <v>18</v>
      </c>
      <c r="N31" s="124"/>
      <c r="O31" s="124"/>
      <c r="P31" s="124"/>
      <c r="Q31" s="124"/>
      <c r="R31" s="124"/>
      <c r="S31" s="124"/>
      <c r="T31" s="124"/>
      <c r="U31" s="124"/>
      <c r="V31" s="124"/>
    </row>
    <row r="32" spans="1:22" ht="15" customHeight="1">
      <c r="A32" s="8"/>
      <c r="B32" s="44" t="s">
        <v>34</v>
      </c>
      <c r="C32" s="125" t="s">
        <v>89</v>
      </c>
      <c r="D32" s="130"/>
      <c r="E32" s="130"/>
      <c r="F32" s="131"/>
      <c r="G32" s="8"/>
      <c r="H32" s="8"/>
      <c r="I32" s="8"/>
      <c r="J32" s="8"/>
      <c r="K32" s="8"/>
      <c r="L32" s="8"/>
      <c r="M32" s="124"/>
      <c r="N32" s="124"/>
      <c r="O32" s="124"/>
      <c r="P32" s="124"/>
      <c r="Q32" s="124"/>
      <c r="R32" s="124"/>
      <c r="S32" s="124"/>
      <c r="T32" s="124"/>
      <c r="U32" s="124"/>
      <c r="V32" s="124"/>
    </row>
    <row r="33" spans="1:22" ht="15" customHeight="1">
      <c r="A33" s="8"/>
      <c r="B33" s="45"/>
      <c r="C33" s="64"/>
      <c r="D33" s="64"/>
      <c r="E33" s="64"/>
      <c r="F33" s="110"/>
      <c r="G33" s="117" t="s">
        <v>58</v>
      </c>
      <c r="H33" s="118"/>
      <c r="I33" s="118"/>
      <c r="J33" s="119"/>
      <c r="K33" s="8"/>
      <c r="L33" s="8"/>
      <c r="M33" s="124"/>
      <c r="N33" s="124"/>
      <c r="O33" s="124"/>
      <c r="P33" s="124"/>
      <c r="Q33" s="124"/>
      <c r="R33" s="124"/>
      <c r="S33" s="124"/>
      <c r="T33" s="124"/>
      <c r="U33" s="124"/>
      <c r="V33" s="124"/>
    </row>
    <row r="34" spans="1:22" ht="15" customHeight="1">
      <c r="A34" s="8"/>
      <c r="B34" s="42" t="s">
        <v>58</v>
      </c>
      <c r="C34" s="64"/>
      <c r="D34" s="64"/>
      <c r="E34" s="64"/>
      <c r="F34" s="110"/>
      <c r="G34" s="132" t="s">
        <v>101</v>
      </c>
      <c r="H34" s="133"/>
      <c r="I34" s="133"/>
      <c r="J34" s="8"/>
      <c r="K34" s="8"/>
      <c r="L34" s="8"/>
      <c r="M34" s="124"/>
      <c r="N34" s="124"/>
      <c r="O34" s="124"/>
      <c r="P34" s="124"/>
      <c r="Q34" s="124"/>
      <c r="R34" s="124"/>
      <c r="S34" s="124"/>
      <c r="T34" s="124"/>
      <c r="U34" s="124"/>
      <c r="V34" s="124"/>
    </row>
    <row r="35" spans="1:22" ht="15" customHeight="1">
      <c r="A35" s="8"/>
      <c r="B35" s="43"/>
      <c r="C35" s="128" t="s">
        <v>58</v>
      </c>
      <c r="D35" s="134"/>
      <c r="E35" s="134"/>
      <c r="F35" s="135"/>
      <c r="G35" s="8"/>
      <c r="H35" s="8"/>
      <c r="I35" s="8"/>
      <c r="J35" s="8"/>
      <c r="K35" s="8"/>
      <c r="L35" s="8"/>
      <c r="M35" s="124"/>
      <c r="N35" s="124"/>
      <c r="O35" s="124"/>
      <c r="P35" s="124"/>
      <c r="Q35" s="124"/>
      <c r="R35" s="124"/>
      <c r="S35" s="124"/>
      <c r="T35" s="124"/>
      <c r="U35" s="124"/>
      <c r="V35" s="124"/>
    </row>
    <row r="36" spans="1:22" ht="15" customHeight="1">
      <c r="A36" s="8"/>
      <c r="B36" s="105" t="s">
        <v>36</v>
      </c>
      <c r="C36" s="125" t="s">
        <v>89</v>
      </c>
      <c r="D36" s="126"/>
      <c r="E36" s="126"/>
      <c r="F36" s="126"/>
      <c r="G36" s="76"/>
      <c r="H36" s="36"/>
      <c r="I36" s="8"/>
      <c r="J36" s="8"/>
      <c r="K36" s="8"/>
      <c r="L36" s="8"/>
      <c r="M36" s="8"/>
      <c r="N36" s="8"/>
      <c r="O36" s="8"/>
      <c r="P36" s="8"/>
      <c r="Q36" s="8"/>
      <c r="R36" s="8"/>
      <c r="S36" s="8"/>
      <c r="T36" s="8"/>
      <c r="U36" s="8"/>
    </row>
    <row r="37" spans="1:22" ht="12.95" customHeight="1">
      <c r="A37" s="8"/>
      <c r="B37" s="8"/>
      <c r="C37" s="8"/>
      <c r="D37" s="8"/>
      <c r="E37" s="8"/>
      <c r="F37" s="8"/>
      <c r="G37" s="8"/>
      <c r="H37" s="8"/>
      <c r="I37" s="8"/>
      <c r="J37" s="8"/>
      <c r="K37" s="8"/>
      <c r="L37" s="8"/>
      <c r="M37" s="8"/>
      <c r="N37" s="8"/>
      <c r="O37" s="8"/>
      <c r="P37" s="8"/>
      <c r="Q37" s="8"/>
      <c r="R37" s="8"/>
      <c r="S37" s="8"/>
      <c r="T37" s="8"/>
      <c r="U37" s="8"/>
      <c r="V37" s="8"/>
    </row>
    <row r="38" spans="1:22" ht="12.95" customHeight="1">
      <c r="A38" s="8"/>
      <c r="B38" s="8"/>
      <c r="C38" s="8"/>
      <c r="D38" s="8"/>
      <c r="E38" s="8"/>
      <c r="F38" s="8"/>
      <c r="G38" s="8"/>
      <c r="H38" s="8"/>
      <c r="I38" s="8"/>
      <c r="J38" s="8"/>
      <c r="K38" s="8"/>
      <c r="L38" s="8"/>
      <c r="M38" s="8"/>
      <c r="N38" s="8"/>
      <c r="O38" s="8"/>
      <c r="P38" s="8"/>
      <c r="Q38" s="8"/>
      <c r="R38" s="8"/>
      <c r="S38" s="8"/>
      <c r="T38" s="8"/>
      <c r="U38" s="8"/>
      <c r="V38" s="8"/>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7">
    <mergeCell ref="M31:V35"/>
    <mergeCell ref="C36:F36"/>
    <mergeCell ref="B6:K6"/>
    <mergeCell ref="C31:F31"/>
    <mergeCell ref="C32:F32"/>
    <mergeCell ref="G34:I34"/>
    <mergeCell ref="C35:F35"/>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dimension ref="A1:P19"/>
  <sheetViews>
    <sheetView workbookViewId="0">
      <selection activeCell="B20" sqref="B20"/>
    </sheetView>
  </sheetViews>
  <sheetFormatPr baseColWidth="10" defaultRowHeight="15"/>
  <cols>
    <col min="1" max="1" width="3.7109375" customWidth="1"/>
    <col min="2" max="2" width="23.140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24.4257812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84" t="s">
        <v>79</v>
      </c>
    </row>
    <row r="5" spans="1:16" ht="15" customHeight="1">
      <c r="L5" s="8"/>
    </row>
    <row r="6" spans="1:16" ht="15" customHeight="1">
      <c r="B6" s="85" t="s">
        <v>16</v>
      </c>
      <c r="C6" s="86"/>
      <c r="D6" s="87"/>
      <c r="E6" s="88"/>
      <c r="F6" s="34" t="s">
        <v>74</v>
      </c>
      <c r="G6" s="22"/>
      <c r="H6" s="22"/>
      <c r="I6" s="22"/>
      <c r="J6" s="22"/>
      <c r="K6" s="87"/>
    </row>
    <row r="7" spans="1:16" ht="15" customHeight="1">
      <c r="B7" s="87"/>
      <c r="C7" s="87"/>
      <c r="D7" s="87"/>
      <c r="E7" s="87"/>
      <c r="F7" s="87" t="s">
        <v>75</v>
      </c>
      <c r="G7" s="87"/>
      <c r="H7" s="87"/>
      <c r="I7" s="87"/>
      <c r="J7" s="87"/>
      <c r="K7" s="87"/>
    </row>
    <row r="8" spans="1:16" ht="15" customHeight="1"/>
    <row r="9" spans="1:16" s="6" customFormat="1">
      <c r="B9" s="72" t="s">
        <v>76</v>
      </c>
      <c r="C9" s="73"/>
      <c r="D9" s="73"/>
      <c r="E9" s="73"/>
      <c r="F9" s="73"/>
      <c r="G9" s="73"/>
      <c r="H9" s="73"/>
      <c r="I9" s="73"/>
      <c r="J9" s="73"/>
      <c r="K9" s="73"/>
      <c r="L9" s="74"/>
      <c r="M9" s="75"/>
      <c r="N9" s="20"/>
      <c r="O9" s="20"/>
      <c r="P9" s="20"/>
    </row>
    <row r="10" spans="1:16" s="6" customFormat="1" ht="15" customHeight="1">
      <c r="B10" s="72" t="s">
        <v>77</v>
      </c>
      <c r="C10" s="73"/>
      <c r="D10" s="73"/>
      <c r="E10" s="73"/>
      <c r="F10" s="73"/>
      <c r="G10" s="73"/>
      <c r="H10" s="73"/>
      <c r="I10" s="73"/>
      <c r="J10" s="73"/>
      <c r="K10" s="73"/>
      <c r="L10" s="74"/>
      <c r="M10" s="75"/>
      <c r="N10" s="20"/>
      <c r="O10" s="20"/>
      <c r="P10" s="20"/>
    </row>
    <row r="11" spans="1:16" s="6" customFormat="1" ht="15" customHeight="1">
      <c r="B11" s="72" t="s">
        <v>23</v>
      </c>
      <c r="C11" s="73"/>
      <c r="D11" s="73"/>
      <c r="E11" s="73"/>
      <c r="F11" s="73"/>
      <c r="G11" s="73"/>
      <c r="H11" s="73"/>
      <c r="I11" s="73"/>
      <c r="J11" s="73"/>
      <c r="K11" s="73"/>
      <c r="L11" s="74"/>
      <c r="M11" s="75"/>
      <c r="N11" s="20"/>
      <c r="O11" s="20"/>
      <c r="P11" s="20"/>
    </row>
    <row r="12" spans="1:16" s="6" customFormat="1" ht="15" customHeight="1">
      <c r="B12" s="24"/>
      <c r="C12" s="20"/>
      <c r="D12" s="20"/>
      <c r="E12" s="25"/>
      <c r="F12" s="25"/>
      <c r="G12" s="25"/>
      <c r="H12" s="25"/>
      <c r="I12" s="25"/>
      <c r="J12" s="25"/>
      <c r="K12" s="25"/>
    </row>
    <row r="13" spans="1:16" ht="14.1" customHeight="1"/>
    <row r="14" spans="1:16" ht="15.75" thickBot="1"/>
    <row r="15" spans="1:16" s="6" customFormat="1" ht="16.5" customHeight="1" thickBot="1">
      <c r="A15" s="9"/>
      <c r="B15" s="4" t="s">
        <v>78</v>
      </c>
      <c r="C15" s="26" t="s">
        <v>2</v>
      </c>
      <c r="D15" s="27" t="s">
        <v>0</v>
      </c>
      <c r="E15" s="28" t="s">
        <v>1</v>
      </c>
      <c r="F15" s="28" t="s">
        <v>3</v>
      </c>
      <c r="G15" s="29" t="s">
        <v>4</v>
      </c>
      <c r="H15" s="30" t="s">
        <v>5</v>
      </c>
      <c r="J15" s="7" t="s">
        <v>80</v>
      </c>
      <c r="K15" s="10"/>
      <c r="L15" s="5"/>
      <c r="M15" s="89"/>
    </row>
    <row r="16" spans="1:16" s="6" customFormat="1" ht="16.5" customHeight="1">
      <c r="A16" s="1">
        <v>1</v>
      </c>
      <c r="B16" s="102" t="s">
        <v>12</v>
      </c>
      <c r="C16" s="11">
        <v>2</v>
      </c>
      <c r="D16" s="12">
        <v>2</v>
      </c>
      <c r="E16" s="12">
        <v>0</v>
      </c>
      <c r="F16" s="12">
        <v>7</v>
      </c>
      <c r="G16" s="12">
        <v>1</v>
      </c>
      <c r="H16" s="13">
        <v>6</v>
      </c>
      <c r="I16" s="90"/>
      <c r="J16" s="50" t="str">
        <f>B16</f>
        <v>CT LA SALLE</v>
      </c>
      <c r="K16" s="51" t="s">
        <v>6</v>
      </c>
      <c r="L16" s="54" t="str">
        <f>B17</f>
        <v>PLAYAS SANTA PONSA TC</v>
      </c>
      <c r="M16" s="49">
        <v>4</v>
      </c>
      <c r="N16" s="49">
        <v>0</v>
      </c>
    </row>
    <row r="17" spans="1:14" s="6" customFormat="1" ht="16.5" customHeight="1">
      <c r="A17" s="2">
        <v>2</v>
      </c>
      <c r="B17" s="48" t="s">
        <v>29</v>
      </c>
      <c r="C17" s="14">
        <v>2</v>
      </c>
      <c r="D17" s="14">
        <v>0</v>
      </c>
      <c r="E17" s="14">
        <v>2</v>
      </c>
      <c r="F17" s="14">
        <v>1</v>
      </c>
      <c r="G17" s="14">
        <v>7</v>
      </c>
      <c r="H17" s="15">
        <v>-6</v>
      </c>
      <c r="I17" s="90"/>
    </row>
    <row r="18" spans="1:14" s="6" customFormat="1" ht="16.5" customHeight="1">
      <c r="B18" s="91"/>
      <c r="J18" s="7" t="s">
        <v>81</v>
      </c>
      <c r="K18" s="10"/>
      <c r="L18" s="5"/>
      <c r="M18" s="89"/>
    </row>
    <row r="19" spans="1:14" s="6" customFormat="1" ht="16.5" customHeight="1">
      <c r="J19" s="54" t="str">
        <f>B17</f>
        <v>PLAYAS SANTA PONSA TC</v>
      </c>
      <c r="K19" s="51" t="s">
        <v>6</v>
      </c>
      <c r="L19" s="50" t="str">
        <f>B16</f>
        <v>CT LA SALLE</v>
      </c>
      <c r="M19" s="49">
        <v>1</v>
      </c>
      <c r="N19" s="49">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59"/>
  <sheetViews>
    <sheetView zoomScaleNormal="100" workbookViewId="0">
      <selection activeCell="V16" sqref="V16"/>
    </sheetView>
  </sheetViews>
  <sheetFormatPr baseColWidth="10" defaultRowHeight="15"/>
  <cols>
    <col min="1" max="1" width="3.7109375" customWidth="1"/>
    <col min="2" max="2" width="22.710937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2.5703125"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27</v>
      </c>
      <c r="C3" s="24"/>
      <c r="D3" s="24"/>
      <c r="E3" s="8"/>
      <c r="F3" s="8"/>
      <c r="G3" s="8"/>
      <c r="H3" s="8"/>
      <c r="I3" s="8"/>
      <c r="J3" s="8"/>
      <c r="K3" s="8"/>
      <c r="L3" s="8"/>
      <c r="M3" s="8"/>
      <c r="N3" s="8"/>
      <c r="O3" s="8"/>
      <c r="P3" s="8"/>
      <c r="Q3" s="8"/>
      <c r="R3" s="8"/>
      <c r="S3" s="8"/>
      <c r="T3" s="8"/>
      <c r="U3" s="8"/>
      <c r="V3" s="8"/>
      <c r="W3" s="8"/>
    </row>
    <row r="4" spans="1:23" ht="9"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60" t="s">
        <v>21</v>
      </c>
      <c r="C5" s="78"/>
      <c r="D5" s="78"/>
      <c r="E5" s="8"/>
      <c r="F5" s="8"/>
      <c r="G5" s="8"/>
      <c r="H5" s="8"/>
      <c r="I5" s="8"/>
      <c r="J5" s="8"/>
      <c r="K5" s="8"/>
      <c r="L5" s="8"/>
      <c r="M5" s="8"/>
      <c r="N5" s="8"/>
      <c r="O5" s="8"/>
      <c r="P5" s="8"/>
      <c r="Q5" s="8"/>
      <c r="R5" s="8"/>
      <c r="S5" s="8"/>
      <c r="T5" s="8"/>
      <c r="U5" s="8"/>
      <c r="V5" s="8"/>
      <c r="W5" s="8"/>
    </row>
    <row r="6" spans="1:23" s="35" customFormat="1" ht="14.1" customHeight="1">
      <c r="B6" s="127" t="s">
        <v>22</v>
      </c>
      <c r="C6" s="127"/>
      <c r="D6" s="127"/>
      <c r="E6" s="127"/>
      <c r="F6" s="127"/>
      <c r="G6" s="127"/>
      <c r="H6" s="127"/>
      <c r="I6" s="127"/>
      <c r="J6" s="127"/>
      <c r="K6" s="127"/>
      <c r="L6" s="127"/>
      <c r="M6" s="40"/>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75"/>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75"/>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75"/>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61</v>
      </c>
      <c r="M13" s="10"/>
      <c r="N13" s="5"/>
      <c r="O13" s="32"/>
      <c r="P13" s="20"/>
      <c r="Q13" s="20"/>
      <c r="R13" s="7" t="s">
        <v>63</v>
      </c>
      <c r="S13" s="10"/>
      <c r="T13" s="5"/>
      <c r="U13" s="32"/>
      <c r="V13" s="20"/>
      <c r="W13" s="20"/>
    </row>
    <row r="14" spans="1:23" s="6" customFormat="1" ht="17.100000000000001" customHeight="1">
      <c r="A14" s="1">
        <v>1</v>
      </c>
      <c r="B14" s="47" t="s">
        <v>11</v>
      </c>
      <c r="C14" s="66">
        <v>1</v>
      </c>
      <c r="D14" s="66">
        <v>15014</v>
      </c>
      <c r="E14" s="11">
        <f>COUNT(O14,P17,U14)</f>
        <v>3</v>
      </c>
      <c r="F14" s="12">
        <f>IF(O14&gt;P14,1,0)+IF(P17&gt;O17,1,0)+IF(U14&gt;V14,1,0)</f>
        <v>3</v>
      </c>
      <c r="G14" s="12">
        <f>IF(O14&lt;P14,1,0)+IF(P17&lt;O17,1,0)+IF(U14&lt;V14,1,0)</f>
        <v>0</v>
      </c>
      <c r="H14" s="12">
        <f>VALUE(O14+P17+U14)</f>
        <v>13</v>
      </c>
      <c r="I14" s="12">
        <f>VALUE(P14+O17+V14)</f>
        <v>1</v>
      </c>
      <c r="J14" s="13">
        <f>AVERAGE(H14-I14)</f>
        <v>12</v>
      </c>
      <c r="K14" s="39"/>
      <c r="L14" s="50" t="str">
        <f>B14</f>
        <v>GLOBAL TC</v>
      </c>
      <c r="M14" s="51" t="s">
        <v>6</v>
      </c>
      <c r="N14" s="54" t="str">
        <f>B17</f>
        <v>CT MANACOR-WC</v>
      </c>
      <c r="O14" s="49">
        <v>4</v>
      </c>
      <c r="P14" s="49">
        <v>1</v>
      </c>
      <c r="Q14" s="53"/>
      <c r="R14" s="50" t="str">
        <f>B14</f>
        <v>GLOBAL TC</v>
      </c>
      <c r="S14" s="51" t="s">
        <v>6</v>
      </c>
      <c r="T14" s="50" t="str">
        <f>B15</f>
        <v>PLAYAS SANTA PONSA TC</v>
      </c>
      <c r="U14" s="49">
        <v>4</v>
      </c>
      <c r="V14" s="49">
        <v>0</v>
      </c>
      <c r="W14" s="20"/>
    </row>
    <row r="15" spans="1:23" s="6" customFormat="1" ht="17.100000000000001" customHeight="1">
      <c r="A15" s="2">
        <v>2</v>
      </c>
      <c r="B15" s="48" t="s">
        <v>29</v>
      </c>
      <c r="C15" s="67">
        <v>4</v>
      </c>
      <c r="D15" s="67">
        <v>25657</v>
      </c>
      <c r="E15" s="14">
        <f>COUNT(O15,P18,V14)</f>
        <v>3</v>
      </c>
      <c r="F15" s="14">
        <f>IF(O15&gt;P15,1,0)+IF(P18&gt;O18,1,0)+IF(V14&gt;U14,1,0)</f>
        <v>1</v>
      </c>
      <c r="G15" s="14">
        <f>IF(O15&lt;P15,1,0)+IF(P18&lt;O18,1,0)+IF(V14&lt;U14,1,0)</f>
        <v>2</v>
      </c>
      <c r="H15" s="14">
        <f>VALUE(O15+P18+V14)</f>
        <v>5</v>
      </c>
      <c r="I15" s="14">
        <f>VALUE(P15+O18+U14)</f>
        <v>9</v>
      </c>
      <c r="J15" s="15">
        <f>AVERAGE(H15-I15)</f>
        <v>-4</v>
      </c>
      <c r="K15" s="39"/>
      <c r="L15" s="50" t="str">
        <f>B15</f>
        <v>PLAYAS SANTA PONSA TC</v>
      </c>
      <c r="M15" s="51" t="s">
        <v>6</v>
      </c>
      <c r="N15" s="54" t="str">
        <f>B16</f>
        <v>MAGALUF TC</v>
      </c>
      <c r="O15" s="49">
        <v>1</v>
      </c>
      <c r="P15" s="49">
        <v>4</v>
      </c>
      <c r="Q15" s="53"/>
      <c r="R15" s="54" t="str">
        <f>B16</f>
        <v>MAGALUF TC</v>
      </c>
      <c r="S15" s="51" t="s">
        <v>6</v>
      </c>
      <c r="T15" s="50" t="str">
        <f>B17</f>
        <v>CT MANACOR-WC</v>
      </c>
      <c r="U15" s="49">
        <v>3</v>
      </c>
      <c r="V15" s="49">
        <v>2</v>
      </c>
      <c r="W15" s="20"/>
    </row>
    <row r="16" spans="1:23" s="6" customFormat="1" ht="17.100000000000001" customHeight="1">
      <c r="A16" s="2">
        <v>3</v>
      </c>
      <c r="B16" s="48" t="s">
        <v>45</v>
      </c>
      <c r="C16" s="67"/>
      <c r="D16" s="67">
        <v>27031</v>
      </c>
      <c r="E16" s="14">
        <f>COUNT(P15,O17,U15)</f>
        <v>3</v>
      </c>
      <c r="F16" s="18">
        <f>IF(O17&gt;P17,1,0)+IF(P15&gt;O15,1,0)+IF(U15&gt;V15,1,0)</f>
        <v>2</v>
      </c>
      <c r="G16" s="18">
        <f>IF(O17&lt;P17,1,0)+IF(P15&lt;O15,1,0)+IF(U15&lt;V15,1,0)</f>
        <v>1</v>
      </c>
      <c r="H16" s="18">
        <f>VALUE(P15+O17+U15)</f>
        <v>7</v>
      </c>
      <c r="I16" s="18">
        <f>VALUE(O15+P17+V15)</f>
        <v>8</v>
      </c>
      <c r="J16" s="19">
        <f>AVERAGE(H16-I16)</f>
        <v>-1</v>
      </c>
      <c r="K16" s="20"/>
      <c r="L16" s="7" t="s">
        <v>62</v>
      </c>
      <c r="M16" s="10"/>
      <c r="N16" s="5"/>
      <c r="O16" s="32"/>
      <c r="P16" s="20"/>
      <c r="Q16" s="20"/>
      <c r="R16" s="20"/>
      <c r="S16" s="20"/>
      <c r="T16" s="20"/>
      <c r="U16" s="20"/>
      <c r="V16" s="20"/>
      <c r="W16" s="20"/>
    </row>
    <row r="17" spans="1:23" s="6" customFormat="1" ht="17.100000000000001" customHeight="1" thickBot="1">
      <c r="A17" s="3">
        <v>4</v>
      </c>
      <c r="B17" s="61" t="s">
        <v>46</v>
      </c>
      <c r="C17" s="68"/>
      <c r="D17" s="68">
        <v>38070</v>
      </c>
      <c r="E17" s="16">
        <f>COUNT(P14,O18,V15)</f>
        <v>3</v>
      </c>
      <c r="F17" s="16">
        <f>IF(P14&gt;O14,1,0)+IF(O18&gt;P18,1,0)+IF(V15&gt;U15,1,0)</f>
        <v>0</v>
      </c>
      <c r="G17" s="16">
        <f>IF(P14&lt;O14,1,0)+IF(O18&lt;P18,1,0)+IF(V15&lt;U15,1,0)</f>
        <v>3</v>
      </c>
      <c r="H17" s="16">
        <f>VALUE(P14+O18+V15)</f>
        <v>4</v>
      </c>
      <c r="I17" s="16">
        <f>VALUE(O14+P18+U15)</f>
        <v>11</v>
      </c>
      <c r="J17" s="17">
        <f>AVERAGE(H17-I17)</f>
        <v>-7</v>
      </c>
      <c r="K17" s="20"/>
      <c r="L17" s="50" t="str">
        <f>B16</f>
        <v>MAGALUF TC</v>
      </c>
      <c r="M17" s="51" t="s">
        <v>6</v>
      </c>
      <c r="N17" s="56" t="str">
        <f>B14</f>
        <v>GLOBAL TC</v>
      </c>
      <c r="O17" s="49">
        <v>0</v>
      </c>
      <c r="P17" s="49">
        <v>5</v>
      </c>
      <c r="Q17" s="20"/>
      <c r="R17" s="20"/>
      <c r="S17" s="20"/>
      <c r="T17" s="20"/>
      <c r="U17" s="20"/>
      <c r="V17" s="20"/>
      <c r="W17" s="20"/>
    </row>
    <row r="18" spans="1:23" s="6" customFormat="1" ht="12.95" customHeight="1">
      <c r="A18" s="20"/>
      <c r="B18" s="20"/>
      <c r="C18" s="39"/>
      <c r="D18" s="39"/>
      <c r="E18" s="20"/>
      <c r="F18" s="20"/>
      <c r="G18" s="20"/>
      <c r="H18" s="20"/>
      <c r="I18" s="20"/>
      <c r="J18" s="20"/>
      <c r="K18" s="20"/>
      <c r="L18" s="62" t="str">
        <f>B17</f>
        <v>CT MANACOR-WC</v>
      </c>
      <c r="M18" s="51" t="s">
        <v>6</v>
      </c>
      <c r="N18" s="58" t="str">
        <f>B15</f>
        <v>PLAYAS SANTA PONSA TC</v>
      </c>
      <c r="O18" s="55">
        <v>1</v>
      </c>
      <c r="P18" s="55">
        <v>4</v>
      </c>
      <c r="Q18" s="20"/>
      <c r="R18" s="20"/>
      <c r="S18" s="20"/>
      <c r="T18" s="20"/>
      <c r="U18" s="20"/>
      <c r="V18" s="20"/>
      <c r="W18" s="20"/>
    </row>
    <row r="19" spans="1:23" ht="12.95" customHeight="1" thickBot="1">
      <c r="A19" s="20"/>
      <c r="B19" s="20"/>
      <c r="C19" s="39"/>
      <c r="D19" s="39"/>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61</v>
      </c>
      <c r="M20" s="10"/>
      <c r="N20" s="5"/>
      <c r="O20" s="32"/>
      <c r="P20" s="20"/>
      <c r="Q20" s="20"/>
      <c r="R20" s="7" t="s">
        <v>63</v>
      </c>
      <c r="S20" s="10"/>
      <c r="T20" s="5"/>
      <c r="U20" s="32"/>
      <c r="V20" s="20"/>
      <c r="W20" s="20"/>
    </row>
    <row r="21" spans="1:23" s="6" customFormat="1" ht="17.100000000000001" customHeight="1">
      <c r="A21" s="1">
        <v>1</v>
      </c>
      <c r="B21" s="47" t="s">
        <v>10</v>
      </c>
      <c r="C21" s="66">
        <v>2</v>
      </c>
      <c r="D21" s="66">
        <v>16775</v>
      </c>
      <c r="E21" s="11">
        <f>COUNT(O21,P24,U21)</f>
        <v>2</v>
      </c>
      <c r="F21" s="12">
        <f>IF(O21&gt;P21,1,0)+IF(P24&gt;O24,1,0)+IF(U21&gt;V21,1,0)</f>
        <v>2</v>
      </c>
      <c r="G21" s="12">
        <f>IF(O21&lt;P21,1,0)+IF(P24&lt;O24,1,0)+IF(U21&lt;V21,1,0)</f>
        <v>0</v>
      </c>
      <c r="H21" s="12">
        <f>VALUE(O21+P24+U21)</f>
        <v>7</v>
      </c>
      <c r="I21" s="12">
        <f>VALUE(P21+O24+V21)</f>
        <v>3</v>
      </c>
      <c r="J21" s="13">
        <f>AVERAGE(H21-I21)</f>
        <v>4</v>
      </c>
      <c r="K21" s="39"/>
      <c r="L21" s="50" t="str">
        <f>B21</f>
        <v>OPEN MARRATXÍ</v>
      </c>
      <c r="M21" s="51" t="s">
        <v>6</v>
      </c>
      <c r="N21" s="54" t="str">
        <f>B24</f>
        <v>CT LA SALLE-WC</v>
      </c>
      <c r="O21" s="49">
        <v>4</v>
      </c>
      <c r="P21" s="49">
        <v>1</v>
      </c>
      <c r="Q21" s="53"/>
      <c r="R21" s="50" t="str">
        <f>B21</f>
        <v>OPEN MARRATXÍ</v>
      </c>
      <c r="S21" s="51" t="s">
        <v>6</v>
      </c>
      <c r="T21" s="50" t="str">
        <f>B22</f>
        <v>CLUB TOTTENNIS</v>
      </c>
      <c r="U21" s="49">
        <v>3</v>
      </c>
      <c r="V21" s="49">
        <v>2</v>
      </c>
      <c r="W21" s="20"/>
    </row>
    <row r="22" spans="1:23" s="6" customFormat="1" ht="17.100000000000001" customHeight="1">
      <c r="A22" s="2">
        <v>2</v>
      </c>
      <c r="B22" s="48" t="s">
        <v>41</v>
      </c>
      <c r="C22" s="67">
        <v>3</v>
      </c>
      <c r="D22" s="67">
        <v>22706</v>
      </c>
      <c r="E22" s="14">
        <f>COUNT(O22,P25,V21)</f>
        <v>2</v>
      </c>
      <c r="F22" s="14">
        <f>IF(O22&gt;P22,1,0)+IF(P25&gt;O25,1,0)+IF(V21&gt;U21,1,0)</f>
        <v>1</v>
      </c>
      <c r="G22" s="14">
        <f>IF(O22&lt;P22,1,0)+IF(P25&lt;O25,1,0)+IF(V21&lt;U21,1,0)</f>
        <v>1</v>
      </c>
      <c r="H22" s="14">
        <f>VALUE(O22+P25+V21)</f>
        <v>6</v>
      </c>
      <c r="I22" s="14">
        <f>VALUE(P22+O25+U21)</f>
        <v>4</v>
      </c>
      <c r="J22" s="15">
        <f>AVERAGE(H22-I22)</f>
        <v>2</v>
      </c>
      <c r="K22" s="39"/>
      <c r="L22" s="50" t="str">
        <f>B22</f>
        <v>CLUB TOTTENNIS</v>
      </c>
      <c r="M22" s="51"/>
      <c r="N22" s="52" t="s">
        <v>14</v>
      </c>
      <c r="O22" s="111"/>
      <c r="P22" s="111"/>
      <c r="Q22" s="53"/>
      <c r="R22" s="52" t="s">
        <v>14</v>
      </c>
      <c r="S22" s="51"/>
      <c r="T22" s="50" t="str">
        <f>B24</f>
        <v>CT LA SALLE-WC</v>
      </c>
      <c r="U22" s="111"/>
      <c r="V22" s="111"/>
      <c r="W22" s="20"/>
    </row>
    <row r="23" spans="1:23" s="6" customFormat="1" ht="17.100000000000001" customHeight="1">
      <c r="A23" s="2">
        <v>3</v>
      </c>
      <c r="B23" s="92" t="s">
        <v>14</v>
      </c>
      <c r="C23" s="67"/>
      <c r="D23" s="67"/>
      <c r="E23" s="14"/>
      <c r="F23" s="18"/>
      <c r="G23" s="18"/>
      <c r="H23" s="18"/>
      <c r="I23" s="18"/>
      <c r="J23" s="19"/>
      <c r="K23" s="20"/>
      <c r="L23" s="7" t="s">
        <v>62</v>
      </c>
      <c r="M23" s="10"/>
      <c r="N23" s="5"/>
      <c r="O23" s="32"/>
      <c r="P23" s="20"/>
      <c r="Q23" s="20"/>
      <c r="R23" s="20"/>
      <c r="S23" s="20"/>
      <c r="T23" s="20"/>
      <c r="U23" s="20"/>
      <c r="V23" s="20"/>
      <c r="W23" s="20"/>
    </row>
    <row r="24" spans="1:23" s="6" customFormat="1" ht="17.100000000000001" customHeight="1" thickBot="1">
      <c r="A24" s="3">
        <v>4</v>
      </c>
      <c r="B24" s="61" t="s">
        <v>47</v>
      </c>
      <c r="C24" s="68"/>
      <c r="D24" s="68">
        <v>34433</v>
      </c>
      <c r="E24" s="16">
        <f>COUNT(P21,O25,V22)</f>
        <v>2</v>
      </c>
      <c r="F24" s="16">
        <f>IF(P21&gt;O21,1,0)+IF(O25&gt;P25,1,0)+IF(V22&gt;U22,1,0)</f>
        <v>0</v>
      </c>
      <c r="G24" s="16">
        <f>IF(P21&lt;O21,1,0)+IF(O25&lt;P25,1,0)+IF(V22&lt;U22,1,0)</f>
        <v>2</v>
      </c>
      <c r="H24" s="16">
        <f>VALUE(P21+O25+V22)</f>
        <v>2</v>
      </c>
      <c r="I24" s="16">
        <f>VALUE(O21+P25+U22)</f>
        <v>8</v>
      </c>
      <c r="J24" s="17">
        <f>AVERAGE(H24-I24)</f>
        <v>-6</v>
      </c>
      <c r="K24" s="20"/>
      <c r="L24" s="82" t="s">
        <v>14</v>
      </c>
      <c r="M24" s="51"/>
      <c r="N24" s="56" t="str">
        <f>B21</f>
        <v>OPEN MARRATXÍ</v>
      </c>
      <c r="O24" s="111"/>
      <c r="P24" s="111"/>
      <c r="Q24" s="20"/>
      <c r="R24" s="20"/>
      <c r="S24" s="20"/>
      <c r="T24" s="20"/>
      <c r="U24" s="20"/>
      <c r="V24" s="20"/>
      <c r="W24" s="20"/>
    </row>
    <row r="25" spans="1:23" s="6" customFormat="1" ht="12.95" customHeight="1">
      <c r="A25" s="20"/>
      <c r="B25" s="20"/>
      <c r="C25" s="20"/>
      <c r="D25" s="20"/>
      <c r="E25" s="20"/>
      <c r="F25" s="20"/>
      <c r="G25" s="20"/>
      <c r="H25" s="20"/>
      <c r="I25" s="20"/>
      <c r="J25" s="20"/>
      <c r="K25" s="20"/>
      <c r="L25" s="62" t="str">
        <f>B24</f>
        <v>CT LA SALLE-WC</v>
      </c>
      <c r="M25" s="51" t="s">
        <v>6</v>
      </c>
      <c r="N25" s="58" t="str">
        <f>B22</f>
        <v>CLUB TOTTENNIS</v>
      </c>
      <c r="O25" s="55">
        <v>1</v>
      </c>
      <c r="P25" s="55">
        <v>4</v>
      </c>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17</v>
      </c>
      <c r="C28" s="31"/>
      <c r="D28" s="46" t="s">
        <v>39</v>
      </c>
      <c r="E28" s="38"/>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11</v>
      </c>
      <c r="C30" s="64"/>
      <c r="D30" s="64"/>
      <c r="E30" s="8"/>
      <c r="F30" s="8"/>
      <c r="G30" s="8"/>
      <c r="H30" s="8"/>
      <c r="I30" s="8"/>
      <c r="J30" s="8"/>
      <c r="K30" s="8"/>
      <c r="L30" s="8"/>
      <c r="M30" s="8"/>
      <c r="N30" s="8"/>
      <c r="O30" s="8"/>
      <c r="P30" s="8"/>
      <c r="Q30" s="8"/>
      <c r="R30" s="8"/>
      <c r="S30" s="8"/>
      <c r="T30" s="8"/>
      <c r="U30" s="8"/>
      <c r="V30" s="8"/>
      <c r="W30" s="8"/>
    </row>
    <row r="31" spans="1:23" ht="15" customHeight="1">
      <c r="A31" s="8"/>
      <c r="B31" s="43"/>
      <c r="C31" s="128" t="s">
        <v>11</v>
      </c>
      <c r="D31" s="129"/>
      <c r="E31" s="129"/>
      <c r="F31" s="129"/>
      <c r="G31" s="109"/>
      <c r="H31" s="8"/>
      <c r="I31" s="8"/>
      <c r="J31" s="8"/>
      <c r="K31" s="8"/>
      <c r="L31" s="8"/>
      <c r="M31" s="8"/>
      <c r="N31" s="8"/>
      <c r="O31" s="8"/>
      <c r="P31" s="8"/>
      <c r="Q31" s="8"/>
      <c r="R31" s="8"/>
      <c r="S31" s="8"/>
      <c r="T31" s="8"/>
      <c r="U31" s="8"/>
      <c r="V31" s="8"/>
    </row>
    <row r="32" spans="1:23" ht="15" customHeight="1">
      <c r="A32" s="8"/>
      <c r="B32" s="44" t="s">
        <v>41</v>
      </c>
      <c r="C32" s="125" t="s">
        <v>88</v>
      </c>
      <c r="D32" s="126"/>
      <c r="E32" s="126"/>
      <c r="F32" s="136"/>
      <c r="G32" s="8"/>
      <c r="H32" s="8"/>
      <c r="I32" s="8"/>
      <c r="J32" s="8"/>
      <c r="K32" s="8"/>
      <c r="L32" s="8"/>
      <c r="M32" s="8"/>
      <c r="N32" s="8"/>
      <c r="O32" s="8"/>
      <c r="P32" s="8"/>
      <c r="Q32" s="8"/>
      <c r="R32" s="8"/>
      <c r="S32" s="8"/>
      <c r="T32" s="8"/>
    </row>
    <row r="33" spans="1:23" ht="15" customHeight="1">
      <c r="A33" s="8"/>
      <c r="B33" s="45"/>
      <c r="C33" s="36"/>
      <c r="D33" s="36"/>
      <c r="E33" s="36"/>
      <c r="F33" s="37"/>
      <c r="G33" s="128" t="s">
        <v>11</v>
      </c>
      <c r="H33" s="129"/>
      <c r="I33" s="129"/>
      <c r="J33" s="129"/>
      <c r="K33" s="8"/>
      <c r="L33" s="8"/>
      <c r="M33" s="8"/>
      <c r="N33" s="8"/>
      <c r="O33" s="8"/>
      <c r="P33" s="8"/>
      <c r="Q33" s="8"/>
      <c r="R33" s="8"/>
      <c r="S33" s="8"/>
      <c r="T33" s="8"/>
    </row>
    <row r="34" spans="1:23" ht="15" customHeight="1">
      <c r="A34" s="8"/>
      <c r="B34" s="42" t="s">
        <v>45</v>
      </c>
      <c r="C34" s="36"/>
      <c r="D34" s="36"/>
      <c r="E34" s="36"/>
      <c r="F34" s="37"/>
      <c r="G34" s="137" t="s">
        <v>91</v>
      </c>
      <c r="H34" s="138"/>
      <c r="I34" s="138"/>
      <c r="J34" s="8"/>
      <c r="K34" s="8"/>
      <c r="L34" s="8"/>
      <c r="M34" s="8"/>
      <c r="N34" s="8"/>
      <c r="O34" s="8"/>
      <c r="P34" s="8"/>
      <c r="Q34" s="8"/>
      <c r="R34" s="8"/>
      <c r="S34" s="8"/>
      <c r="T34" s="8"/>
    </row>
    <row r="35" spans="1:23" ht="15" customHeight="1">
      <c r="A35" s="8"/>
      <c r="B35" s="43"/>
      <c r="C35" s="128" t="s">
        <v>92</v>
      </c>
      <c r="D35" s="134"/>
      <c r="E35" s="134"/>
      <c r="F35" s="135"/>
      <c r="G35" s="8"/>
      <c r="H35" s="8"/>
      <c r="I35" s="8"/>
      <c r="J35" s="8"/>
      <c r="K35" s="8"/>
      <c r="L35" s="8"/>
      <c r="M35" s="8"/>
      <c r="N35" s="8"/>
      <c r="O35" s="8"/>
      <c r="P35" s="8"/>
      <c r="Q35" s="8"/>
      <c r="R35" s="8"/>
      <c r="S35" s="8"/>
      <c r="T35" s="8"/>
    </row>
    <row r="36" spans="1:23" ht="15" customHeight="1">
      <c r="A36" s="8"/>
      <c r="B36" s="44" t="s">
        <v>86</v>
      </c>
      <c r="C36" s="139" t="s">
        <v>93</v>
      </c>
      <c r="D36" s="140"/>
      <c r="E36" s="140"/>
      <c r="F36" s="140"/>
      <c r="G36" s="76"/>
      <c r="H36" s="36"/>
      <c r="I36" s="8"/>
      <c r="J36" s="8"/>
      <c r="K36" s="8"/>
      <c r="L36" s="8"/>
      <c r="M36" s="8"/>
      <c r="N36" s="8"/>
      <c r="O36" s="8"/>
      <c r="P36" s="8"/>
      <c r="Q36" s="8"/>
      <c r="R36" s="8"/>
      <c r="S36" s="8"/>
      <c r="T36" s="8"/>
      <c r="U36" s="8"/>
      <c r="V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7">
    <mergeCell ref="C32:F32"/>
    <mergeCell ref="G34:I34"/>
    <mergeCell ref="C35:F35"/>
    <mergeCell ref="C36:F36"/>
    <mergeCell ref="B6:L6"/>
    <mergeCell ref="C31:F31"/>
    <mergeCell ref="G33:J33"/>
  </mergeCells>
  <pageMargins left="0.7" right="0.7" top="0.75" bottom="0.75" header="0.3" footer="0.3"/>
  <pageSetup paperSize="9" scale="73"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W59"/>
  <sheetViews>
    <sheetView workbookViewId="0">
      <selection activeCell="G34" sqref="G34:I34"/>
    </sheetView>
  </sheetViews>
  <sheetFormatPr baseColWidth="10" defaultRowHeight="15"/>
  <cols>
    <col min="1" max="1" width="3.7109375" customWidth="1"/>
    <col min="2" max="2" width="22.710937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3"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28</v>
      </c>
      <c r="C3" s="31"/>
      <c r="D3" s="24"/>
      <c r="E3" s="8"/>
      <c r="F3" s="8"/>
      <c r="G3" s="8"/>
      <c r="H3" s="8"/>
      <c r="I3" s="8"/>
      <c r="J3" s="8"/>
      <c r="K3" s="8"/>
      <c r="L3" s="8"/>
      <c r="M3" s="8"/>
      <c r="N3" s="8"/>
      <c r="O3" s="8"/>
      <c r="P3" s="8"/>
      <c r="Q3" s="8"/>
      <c r="R3" s="8"/>
      <c r="S3" s="8"/>
      <c r="T3" s="8"/>
      <c r="U3" s="8"/>
      <c r="V3" s="8"/>
      <c r="W3" s="8"/>
    </row>
    <row r="4" spans="1:23" ht="9"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60" t="s">
        <v>21</v>
      </c>
      <c r="C5" s="60"/>
      <c r="D5" s="78"/>
      <c r="E5" s="8"/>
      <c r="F5" s="8"/>
      <c r="G5" s="8"/>
      <c r="H5" s="8"/>
      <c r="I5" s="8"/>
      <c r="J5" s="8"/>
      <c r="K5" s="8"/>
      <c r="L5" s="8"/>
      <c r="M5" s="8"/>
      <c r="N5" s="8"/>
      <c r="O5" s="8"/>
      <c r="P5" s="8"/>
      <c r="Q5" s="8"/>
      <c r="R5" s="8"/>
      <c r="S5" s="8"/>
      <c r="T5" s="8"/>
      <c r="U5" s="8"/>
      <c r="V5" s="8"/>
      <c r="W5" s="8"/>
    </row>
    <row r="6" spans="1:23" s="35" customFormat="1" ht="14.1" customHeight="1">
      <c r="B6" s="127" t="s">
        <v>22</v>
      </c>
      <c r="C6" s="127"/>
      <c r="D6" s="127"/>
      <c r="E6" s="127"/>
      <c r="F6" s="127"/>
      <c r="G6" s="127"/>
      <c r="H6" s="127"/>
      <c r="I6" s="127"/>
      <c r="J6" s="127"/>
      <c r="K6" s="127"/>
      <c r="L6" s="127"/>
      <c r="M6" s="77"/>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75"/>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75"/>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75"/>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64</v>
      </c>
      <c r="M13" s="10"/>
      <c r="N13" s="5"/>
      <c r="O13" s="32"/>
      <c r="P13" s="20"/>
      <c r="Q13" s="20"/>
      <c r="R13" s="7" t="s">
        <v>66</v>
      </c>
      <c r="S13" s="10"/>
      <c r="T13" s="5"/>
      <c r="U13" s="32"/>
      <c r="V13" s="20"/>
      <c r="W13" s="20"/>
    </row>
    <row r="14" spans="1:23" s="6" customFormat="1" ht="17.100000000000001" customHeight="1">
      <c r="A14" s="1">
        <v>1</v>
      </c>
      <c r="B14" s="47" t="s">
        <v>11</v>
      </c>
      <c r="C14" s="66">
        <v>1</v>
      </c>
      <c r="D14" s="66">
        <v>7664</v>
      </c>
      <c r="E14" s="11">
        <f>COUNT(O14,P17,U14)</f>
        <v>3</v>
      </c>
      <c r="F14" s="12">
        <f>IF(O14&gt;P14,1,0)+IF(P17&gt;O17,1,0)+IF(U14&gt;V14,1,0)</f>
        <v>3</v>
      </c>
      <c r="G14" s="12">
        <f>IF(O14&lt;P14,1,0)+IF(P17&lt;O17,1,0)+IF(U14&lt;V14,1,0)</f>
        <v>0</v>
      </c>
      <c r="H14" s="12">
        <f>VALUE(O14+P17+U14)</f>
        <v>13</v>
      </c>
      <c r="I14" s="12">
        <f>VALUE(P14+O17+V14)</f>
        <v>2</v>
      </c>
      <c r="J14" s="13">
        <f>AVERAGE(H14-I14)</f>
        <v>11</v>
      </c>
      <c r="K14" s="39"/>
      <c r="L14" s="50" t="str">
        <f>B14</f>
        <v>GLOBAL TC</v>
      </c>
      <c r="M14" s="51" t="s">
        <v>6</v>
      </c>
      <c r="N14" s="54" t="str">
        <f>B17</f>
        <v>MATCH POINT TC "B"-WC</v>
      </c>
      <c r="O14" s="49">
        <v>5</v>
      </c>
      <c r="P14" s="49">
        <v>0</v>
      </c>
      <c r="Q14" s="53"/>
      <c r="R14" s="50" t="str">
        <f>B14</f>
        <v>GLOBAL TC</v>
      </c>
      <c r="S14" s="51" t="s">
        <v>6</v>
      </c>
      <c r="T14" s="50" t="str">
        <f>B15</f>
        <v>OPEN MARRATXÍ</v>
      </c>
      <c r="U14" s="49">
        <v>3</v>
      </c>
      <c r="V14" s="49">
        <v>2</v>
      </c>
      <c r="W14" s="20"/>
    </row>
    <row r="15" spans="1:23" s="6" customFormat="1" ht="17.100000000000001" customHeight="1">
      <c r="A15" s="2">
        <v>2</v>
      </c>
      <c r="B15" s="48" t="s">
        <v>10</v>
      </c>
      <c r="C15" s="67">
        <v>3</v>
      </c>
      <c r="D15" s="67">
        <v>10622</v>
      </c>
      <c r="E15" s="14">
        <f>COUNT(O15,P18,V14)</f>
        <v>3</v>
      </c>
      <c r="F15" s="14">
        <f>IF(O15&gt;P15,1,0)+IF(P18&gt;O18,1,0)+IF(V14&gt;U14,1,0)</f>
        <v>2</v>
      </c>
      <c r="G15" s="14">
        <f>IF(O15&lt;P15,1,0)+IF(P18&lt;O18,1,0)+IF(V14&lt;U14,1,0)</f>
        <v>1</v>
      </c>
      <c r="H15" s="14">
        <f>VALUE(O15+P18+V14)</f>
        <v>12</v>
      </c>
      <c r="I15" s="14">
        <f>VALUE(P15+O18+U14)</f>
        <v>3</v>
      </c>
      <c r="J15" s="15">
        <f>AVERAGE(H15-I15)</f>
        <v>9</v>
      </c>
      <c r="K15" s="39"/>
      <c r="L15" s="50" t="str">
        <f>B15</f>
        <v>OPEN MARRATXÍ</v>
      </c>
      <c r="M15" s="51" t="s">
        <v>6</v>
      </c>
      <c r="N15" s="54" t="str">
        <f>B16</f>
        <v>CT LA SALLE "A"</v>
      </c>
      <c r="O15" s="49">
        <v>5</v>
      </c>
      <c r="P15" s="49">
        <v>0</v>
      </c>
      <c r="Q15" s="53"/>
      <c r="R15" s="54" t="str">
        <f>B16</f>
        <v>CT LA SALLE "A"</v>
      </c>
      <c r="S15" s="51" t="s">
        <v>6</v>
      </c>
      <c r="T15" s="50" t="str">
        <f>B17</f>
        <v>MATCH POINT TC "B"-WC</v>
      </c>
      <c r="U15" s="49">
        <v>5</v>
      </c>
      <c r="V15" s="49">
        <v>0</v>
      </c>
      <c r="W15" s="20"/>
    </row>
    <row r="16" spans="1:23" s="6" customFormat="1" ht="17.100000000000001" customHeight="1">
      <c r="A16" s="2">
        <v>3</v>
      </c>
      <c r="B16" s="48" t="s">
        <v>19</v>
      </c>
      <c r="C16" s="67"/>
      <c r="D16" s="67">
        <v>20208</v>
      </c>
      <c r="E16" s="14">
        <f>COUNT(P15,O17,U15)</f>
        <v>3</v>
      </c>
      <c r="F16" s="18">
        <f>IF(O17&gt;P17,1,0)+IF(P15&gt;O15,1,0)+IF(U15&gt;V15,1,0)</f>
        <v>1</v>
      </c>
      <c r="G16" s="18">
        <f>IF(O17&lt;P17,1,0)+IF(P15&lt;O15,1,0)+IF(U15&lt;V15,1,0)</f>
        <v>2</v>
      </c>
      <c r="H16" s="18">
        <f>VALUE(P15+O17+U15)</f>
        <v>5</v>
      </c>
      <c r="I16" s="18">
        <f>VALUE(O15+P17+V15)</f>
        <v>10</v>
      </c>
      <c r="J16" s="19">
        <f>AVERAGE(H16-I16)</f>
        <v>-5</v>
      </c>
      <c r="K16" s="20"/>
      <c r="L16" s="7" t="s">
        <v>67</v>
      </c>
      <c r="M16" s="10"/>
      <c r="N16" s="5"/>
      <c r="O16" s="32"/>
      <c r="P16" s="20"/>
      <c r="Q16" s="20"/>
      <c r="R16" s="20"/>
      <c r="S16" s="20"/>
      <c r="T16" s="20"/>
      <c r="U16" s="20"/>
      <c r="V16" s="20"/>
      <c r="W16" s="20"/>
    </row>
    <row r="17" spans="1:23" s="6" customFormat="1" ht="17.100000000000001" customHeight="1" thickBot="1">
      <c r="A17" s="3">
        <v>4</v>
      </c>
      <c r="B17" s="61" t="s">
        <v>50</v>
      </c>
      <c r="C17" s="68"/>
      <c r="D17" s="68">
        <v>30648</v>
      </c>
      <c r="E17" s="16">
        <f>COUNT(P14,O18,V15)</f>
        <v>3</v>
      </c>
      <c r="F17" s="16">
        <f>IF(P14&gt;O14,1,0)+IF(O18&gt;P18,1,0)+IF(V15&gt;U15,1,0)</f>
        <v>0</v>
      </c>
      <c r="G17" s="16">
        <f>IF(P14&lt;O14,1,0)+IF(O18&lt;P18,1,0)+IF(V15&lt;U15,1,0)</f>
        <v>3</v>
      </c>
      <c r="H17" s="16">
        <f>VALUE(P14+O18+V15)</f>
        <v>0</v>
      </c>
      <c r="I17" s="16">
        <f>VALUE(O14+P18+U15)</f>
        <v>15</v>
      </c>
      <c r="J17" s="17">
        <f>AVERAGE(H17-I17)</f>
        <v>-15</v>
      </c>
      <c r="K17" s="20"/>
      <c r="L17" s="50" t="str">
        <f>B16</f>
        <v>CT LA SALLE "A"</v>
      </c>
      <c r="M17" s="51" t="s">
        <v>6</v>
      </c>
      <c r="N17" s="56" t="str">
        <f>B14</f>
        <v>GLOBAL TC</v>
      </c>
      <c r="O17" s="49">
        <v>0</v>
      </c>
      <c r="P17" s="49">
        <v>5</v>
      </c>
      <c r="Q17" s="20"/>
      <c r="R17" s="20"/>
      <c r="S17" s="20"/>
      <c r="T17" s="20"/>
      <c r="U17" s="20"/>
      <c r="V17" s="20"/>
      <c r="W17" s="20"/>
    </row>
    <row r="18" spans="1:23" s="6" customFormat="1" ht="15" customHeight="1">
      <c r="A18" s="20"/>
      <c r="B18" s="20"/>
      <c r="C18" s="39"/>
      <c r="D18" s="39"/>
      <c r="E18" s="20"/>
      <c r="F18" s="20"/>
      <c r="G18" s="20"/>
      <c r="H18" s="20"/>
      <c r="I18" s="20"/>
      <c r="J18" s="20"/>
      <c r="K18" s="20"/>
      <c r="L18" s="62" t="str">
        <f>B17</f>
        <v>MATCH POINT TC "B"-WC</v>
      </c>
      <c r="M18" s="51" t="s">
        <v>6</v>
      </c>
      <c r="N18" s="58" t="str">
        <f>B15</f>
        <v>OPEN MARRATXÍ</v>
      </c>
      <c r="O18" s="95">
        <v>0</v>
      </c>
      <c r="P18" s="95">
        <v>5</v>
      </c>
      <c r="Q18" s="20"/>
      <c r="R18" s="20"/>
      <c r="S18" s="20"/>
      <c r="T18" s="20"/>
      <c r="U18" s="20"/>
      <c r="V18" s="20"/>
      <c r="W18" s="20"/>
    </row>
    <row r="19" spans="1:23" ht="12.95" customHeight="1" thickBot="1">
      <c r="A19" s="20"/>
      <c r="B19" s="20"/>
      <c r="C19" s="39"/>
      <c r="D19" s="39"/>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64</v>
      </c>
      <c r="M20" s="10"/>
      <c r="N20" s="5"/>
      <c r="O20" s="32"/>
      <c r="P20" s="20"/>
      <c r="Q20" s="20"/>
      <c r="R20" s="7" t="s">
        <v>66</v>
      </c>
      <c r="S20" s="10"/>
      <c r="T20" s="5"/>
      <c r="U20" s="32"/>
      <c r="V20" s="20"/>
      <c r="W20" s="20"/>
    </row>
    <row r="21" spans="1:23" s="6" customFormat="1" ht="17.100000000000001" customHeight="1">
      <c r="A21" s="1">
        <v>1</v>
      </c>
      <c r="B21" s="47" t="s">
        <v>48</v>
      </c>
      <c r="C21" s="66">
        <v>2</v>
      </c>
      <c r="D21" s="66">
        <v>8539</v>
      </c>
      <c r="E21" s="11">
        <f>COUNT(O21,P24,U21)</f>
        <v>3</v>
      </c>
      <c r="F21" s="12">
        <f>IF(O21&gt;P21,1,0)+IF(P24&gt;O24,1,0)+IF(U21&gt;V21,1,0)</f>
        <v>3</v>
      </c>
      <c r="G21" s="12">
        <f>IF(O21&lt;P21,1,0)+IF(P24&lt;O24,1,0)+IF(U21&lt;V21,1,0)</f>
        <v>0</v>
      </c>
      <c r="H21" s="12">
        <f>VALUE(O21+P24+U21)</f>
        <v>14</v>
      </c>
      <c r="I21" s="12">
        <f>VALUE(P21+O24+V21)</f>
        <v>1</v>
      </c>
      <c r="J21" s="13">
        <f>AVERAGE(H21-I21)</f>
        <v>13</v>
      </c>
      <c r="K21" s="39"/>
      <c r="L21" s="50" t="str">
        <f>B21</f>
        <v>MATCH POINT TC "A"</v>
      </c>
      <c r="M21" s="51" t="s">
        <v>6</v>
      </c>
      <c r="N21" s="54" t="str">
        <f>B24</f>
        <v>CT POLLENTIA "A"</v>
      </c>
      <c r="O21" s="49">
        <v>5</v>
      </c>
      <c r="P21" s="49">
        <v>0</v>
      </c>
      <c r="Q21" s="53"/>
      <c r="R21" s="50" t="str">
        <f>B21</f>
        <v>MATCH POINT TC "A"</v>
      </c>
      <c r="S21" s="51" t="s">
        <v>6</v>
      </c>
      <c r="T21" s="50" t="str">
        <f>B22</f>
        <v>PLAYAS SANTA PONSA TC</v>
      </c>
      <c r="U21" s="49">
        <v>4</v>
      </c>
      <c r="V21" s="49">
        <v>1</v>
      </c>
      <c r="W21" s="20"/>
    </row>
    <row r="22" spans="1:23" s="6" customFormat="1" ht="17.100000000000001" customHeight="1">
      <c r="A22" s="2">
        <v>2</v>
      </c>
      <c r="B22" s="48" t="s">
        <v>29</v>
      </c>
      <c r="C22" s="67">
        <v>4</v>
      </c>
      <c r="D22" s="67">
        <v>12846</v>
      </c>
      <c r="E22" s="14">
        <f>COUNT(O22,P25,V21)</f>
        <v>3</v>
      </c>
      <c r="F22" s="14">
        <f>IF(O22&gt;P22,1,0)+IF(P25&gt;O25,1,0)+IF(V21&gt;U21,1,0)</f>
        <v>2</v>
      </c>
      <c r="G22" s="14">
        <f>IF(O22&lt;P22,1,0)+IF(P25&lt;O25,1,0)+IF(V21&lt;U21,1,0)</f>
        <v>1</v>
      </c>
      <c r="H22" s="14">
        <f>VALUE(O22+P25+V21)</f>
        <v>8</v>
      </c>
      <c r="I22" s="14">
        <f>VALUE(P22+O25+U21)</f>
        <v>7</v>
      </c>
      <c r="J22" s="15">
        <f>AVERAGE(H22-I22)</f>
        <v>1</v>
      </c>
      <c r="K22" s="39"/>
      <c r="L22" s="50" t="str">
        <f>B22</f>
        <v>PLAYAS SANTA PONSA TC</v>
      </c>
      <c r="M22" s="51" t="s">
        <v>6</v>
      </c>
      <c r="N22" s="54" t="str">
        <f>B23</f>
        <v>ACTION TT-WC</v>
      </c>
      <c r="O22" s="49">
        <v>4</v>
      </c>
      <c r="P22" s="49">
        <v>1</v>
      </c>
      <c r="Q22" s="53"/>
      <c r="R22" s="54" t="str">
        <f>B23</f>
        <v>ACTION TT-WC</v>
      </c>
      <c r="S22" s="51" t="s">
        <v>6</v>
      </c>
      <c r="T22" s="50" t="str">
        <f>B24</f>
        <v>CT POLLENTIA "A"</v>
      </c>
      <c r="U22" s="49"/>
      <c r="V22" s="49"/>
      <c r="W22" s="108" t="s">
        <v>87</v>
      </c>
    </row>
    <row r="23" spans="1:23" s="6" customFormat="1" ht="17.100000000000001" customHeight="1">
      <c r="A23" s="2">
        <v>3</v>
      </c>
      <c r="B23" s="48" t="s">
        <v>49</v>
      </c>
      <c r="C23" s="67"/>
      <c r="D23" s="67">
        <v>29176</v>
      </c>
      <c r="E23" s="14">
        <f>COUNT(P22,O24,U22)</f>
        <v>2</v>
      </c>
      <c r="F23" s="18">
        <f>IF(O24&gt;P24,1,0)+IF(P22&gt;O22,1,0)+IF(U22&gt;V22,1,0)</f>
        <v>0</v>
      </c>
      <c r="G23" s="18">
        <f>IF(O24&lt;P24,1,0)+IF(P22&lt;O22,1,0)+IF(U22&lt;V22,1,0)</f>
        <v>2</v>
      </c>
      <c r="H23" s="18">
        <f>VALUE(P22+O24+U22)</f>
        <v>1</v>
      </c>
      <c r="I23" s="18">
        <f>VALUE(O22+P24+V22)</f>
        <v>9</v>
      </c>
      <c r="J23" s="19">
        <f>AVERAGE(H23-I23)</f>
        <v>-8</v>
      </c>
      <c r="K23" s="20"/>
      <c r="L23" s="7" t="s">
        <v>67</v>
      </c>
      <c r="M23" s="10"/>
      <c r="N23" s="5"/>
      <c r="O23" s="32"/>
      <c r="P23" s="20"/>
      <c r="Q23" s="20"/>
      <c r="R23" s="20"/>
      <c r="S23" s="20"/>
      <c r="T23" s="20"/>
      <c r="U23" s="20"/>
      <c r="V23" s="20"/>
      <c r="W23" s="20"/>
    </row>
    <row r="24" spans="1:23" s="6" customFormat="1" ht="17.100000000000001" customHeight="1" thickBot="1">
      <c r="A24" s="3">
        <v>4</v>
      </c>
      <c r="B24" s="61" t="s">
        <v>59</v>
      </c>
      <c r="C24" s="68"/>
      <c r="D24" s="68">
        <v>16156</v>
      </c>
      <c r="E24" s="16">
        <f>COUNT(P21,O25,V22)</f>
        <v>2</v>
      </c>
      <c r="F24" s="16">
        <f>IF(P21&gt;O21,1,0)+IF(O25&gt;P25,1,0)+IF(V22&gt;U22,1,0)</f>
        <v>0</v>
      </c>
      <c r="G24" s="16">
        <f>IF(P21&lt;O21,1,0)+IF(O25&lt;P25,1,0)+IF(V22&lt;U22,1,0)</f>
        <v>2</v>
      </c>
      <c r="H24" s="16">
        <f>VALUE(P21+O25+V22)</f>
        <v>2</v>
      </c>
      <c r="I24" s="16">
        <f>VALUE(O21+P25+U22)</f>
        <v>8</v>
      </c>
      <c r="J24" s="17">
        <f>AVERAGE(H24-I24)</f>
        <v>-6</v>
      </c>
      <c r="K24" s="20"/>
      <c r="L24" s="50" t="str">
        <f>B23</f>
        <v>ACTION TT-WC</v>
      </c>
      <c r="M24" s="51" t="s">
        <v>6</v>
      </c>
      <c r="N24" s="56" t="str">
        <f>B21</f>
        <v>MATCH POINT TC "A"</v>
      </c>
      <c r="O24" s="49">
        <v>0</v>
      </c>
      <c r="P24" s="49">
        <v>5</v>
      </c>
      <c r="Q24" s="20"/>
      <c r="R24" s="20"/>
      <c r="S24" s="20"/>
      <c r="T24" s="20"/>
      <c r="U24" s="20"/>
      <c r="V24" s="20"/>
      <c r="W24" s="20"/>
    </row>
    <row r="25" spans="1:23" s="6" customFormat="1" ht="15.75" customHeight="1">
      <c r="A25" s="20"/>
      <c r="B25" s="20"/>
      <c r="C25" s="20"/>
      <c r="D25" s="20"/>
      <c r="E25" s="20"/>
      <c r="F25" s="20"/>
      <c r="G25" s="20"/>
      <c r="H25" s="20"/>
      <c r="I25" s="20"/>
      <c r="J25" s="20"/>
      <c r="K25" s="20"/>
      <c r="L25" s="62" t="str">
        <f>B24</f>
        <v>CT POLLENTIA "A"</v>
      </c>
      <c r="M25" s="51" t="s">
        <v>6</v>
      </c>
      <c r="N25" s="58" t="str">
        <f>B22</f>
        <v>PLAYAS SANTA PONSA TC</v>
      </c>
      <c r="O25" s="55">
        <v>2</v>
      </c>
      <c r="P25" s="55">
        <v>3</v>
      </c>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17</v>
      </c>
      <c r="C28" s="31"/>
      <c r="D28" s="46" t="s">
        <v>39</v>
      </c>
      <c r="E28" s="38"/>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11</v>
      </c>
      <c r="C30" s="64"/>
      <c r="D30" s="64"/>
      <c r="E30" s="8"/>
      <c r="F30" s="8"/>
      <c r="G30" s="8"/>
      <c r="H30" s="8"/>
      <c r="I30" s="8"/>
      <c r="J30" s="8"/>
      <c r="K30" s="8"/>
      <c r="L30" s="8"/>
      <c r="M30" s="8"/>
      <c r="N30" s="8"/>
      <c r="O30" s="8"/>
      <c r="P30" s="8"/>
      <c r="Q30" s="8"/>
      <c r="R30" s="8"/>
      <c r="S30" s="8"/>
      <c r="T30" s="8"/>
      <c r="U30" s="8"/>
      <c r="V30" s="8"/>
      <c r="W30" s="8"/>
    </row>
    <row r="31" spans="1:23" ht="15" customHeight="1">
      <c r="A31" s="8"/>
      <c r="B31" s="43"/>
      <c r="C31" s="128" t="s">
        <v>11</v>
      </c>
      <c r="D31" s="129"/>
      <c r="E31" s="129"/>
      <c r="F31" s="129"/>
      <c r="G31" s="109"/>
      <c r="H31" s="8"/>
      <c r="I31" s="8"/>
      <c r="J31" s="8"/>
      <c r="K31" s="8"/>
      <c r="L31" s="8"/>
      <c r="M31" s="8"/>
      <c r="N31" s="8"/>
      <c r="O31" s="8"/>
      <c r="P31" s="8"/>
      <c r="Q31" s="8"/>
      <c r="R31" s="8"/>
      <c r="S31" s="8"/>
      <c r="T31" s="8"/>
      <c r="U31" s="8"/>
      <c r="V31" s="8"/>
    </row>
    <row r="32" spans="1:23" ht="15" customHeight="1">
      <c r="A32" s="8"/>
      <c r="B32" s="44" t="s">
        <v>29</v>
      </c>
      <c r="C32" s="125" t="s">
        <v>91</v>
      </c>
      <c r="D32" s="126"/>
      <c r="E32" s="126"/>
      <c r="F32" s="136"/>
      <c r="G32" s="8"/>
      <c r="H32" s="8"/>
      <c r="I32" s="8"/>
      <c r="J32" s="8"/>
      <c r="K32" s="8"/>
      <c r="L32" s="8"/>
      <c r="M32" s="8"/>
      <c r="N32" s="8"/>
      <c r="O32" s="8"/>
      <c r="P32" s="8"/>
      <c r="Q32" s="8"/>
      <c r="R32" s="8"/>
      <c r="S32" s="8"/>
      <c r="T32" s="8"/>
    </row>
    <row r="33" spans="1:23" ht="15" customHeight="1">
      <c r="A33" s="8"/>
      <c r="B33" s="45"/>
      <c r="C33" s="36"/>
      <c r="D33" s="36"/>
      <c r="E33" s="36"/>
      <c r="F33" s="37"/>
      <c r="G33" s="122" t="s">
        <v>94</v>
      </c>
      <c r="H33" s="42"/>
      <c r="I33" s="42"/>
      <c r="J33" s="42"/>
      <c r="K33" s="8"/>
      <c r="L33" s="8"/>
      <c r="M33" s="8"/>
      <c r="N33" s="8"/>
      <c r="O33" s="8"/>
      <c r="P33" s="8"/>
      <c r="Q33" s="8"/>
      <c r="R33" s="8"/>
      <c r="S33" s="8"/>
      <c r="T33" s="8"/>
    </row>
    <row r="34" spans="1:23" ht="15" customHeight="1">
      <c r="A34" s="8"/>
      <c r="B34" s="42" t="s">
        <v>86</v>
      </c>
      <c r="C34" s="36"/>
      <c r="D34" s="36"/>
      <c r="E34" s="36"/>
      <c r="F34" s="37"/>
      <c r="G34" s="137" t="s">
        <v>102</v>
      </c>
      <c r="H34" s="138"/>
      <c r="I34" s="138"/>
      <c r="J34" s="8"/>
      <c r="K34" s="8"/>
      <c r="L34" s="8"/>
      <c r="M34" s="8"/>
      <c r="N34" s="8"/>
      <c r="O34" s="8"/>
      <c r="P34" s="8"/>
      <c r="Q34" s="8"/>
      <c r="R34" s="8"/>
      <c r="S34" s="8"/>
      <c r="T34" s="8"/>
    </row>
    <row r="35" spans="1:23" ht="15" customHeight="1">
      <c r="A35" s="8"/>
      <c r="B35" s="43"/>
      <c r="C35" s="128" t="s">
        <v>94</v>
      </c>
      <c r="D35" s="134"/>
      <c r="E35" s="134"/>
      <c r="F35" s="135"/>
      <c r="G35" s="8"/>
      <c r="H35" s="8"/>
      <c r="I35" s="8"/>
      <c r="J35" s="8"/>
      <c r="K35" s="8"/>
      <c r="L35" s="8"/>
      <c r="M35" s="8"/>
      <c r="N35" s="8"/>
      <c r="O35" s="8"/>
      <c r="P35" s="8"/>
      <c r="Q35" s="8"/>
      <c r="R35" s="8"/>
      <c r="S35" s="8"/>
      <c r="T35" s="8"/>
    </row>
    <row r="36" spans="1:23" ht="15" customHeight="1">
      <c r="A36" s="8"/>
      <c r="B36" s="44" t="s">
        <v>48</v>
      </c>
      <c r="C36" s="125" t="s">
        <v>91</v>
      </c>
      <c r="D36" s="126"/>
      <c r="E36" s="126"/>
      <c r="F36" s="126"/>
      <c r="G36" s="76"/>
      <c r="H36" s="36"/>
      <c r="I36" s="8"/>
      <c r="J36" s="8"/>
      <c r="K36" s="8"/>
      <c r="L36" s="8"/>
      <c r="M36" s="8"/>
      <c r="N36" s="8"/>
      <c r="O36" s="8"/>
      <c r="P36" s="8"/>
      <c r="Q36" s="8"/>
      <c r="R36" s="8"/>
      <c r="S36" s="8"/>
      <c r="T36" s="8"/>
      <c r="U36" s="8"/>
      <c r="V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6">
    <mergeCell ref="C36:F36"/>
    <mergeCell ref="B6:L6"/>
    <mergeCell ref="C32:F32"/>
    <mergeCell ref="G34:I34"/>
    <mergeCell ref="C35:F35"/>
    <mergeCell ref="C31:F31"/>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W48"/>
  <sheetViews>
    <sheetView workbookViewId="0">
      <selection activeCell="G34" sqref="G34:I34"/>
    </sheetView>
  </sheetViews>
  <sheetFormatPr baseColWidth="10" defaultRowHeight="15"/>
  <cols>
    <col min="1" max="1" width="3.7109375" customWidth="1"/>
    <col min="2" max="2" width="23.28515625" customWidth="1"/>
    <col min="3" max="3" width="8" customWidth="1"/>
    <col min="4" max="4" width="10.28515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4.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9</v>
      </c>
      <c r="C3" s="31"/>
      <c r="D3" s="24"/>
      <c r="E3" s="8"/>
      <c r="F3" s="8"/>
      <c r="G3" s="8"/>
      <c r="H3" s="8"/>
      <c r="I3" s="8"/>
      <c r="J3" s="8"/>
      <c r="K3" s="8"/>
      <c r="L3" s="8"/>
      <c r="M3" s="8"/>
      <c r="N3" s="8"/>
      <c r="O3" s="8"/>
      <c r="P3" s="8"/>
      <c r="Q3" s="8"/>
      <c r="R3" s="8"/>
      <c r="S3" s="8"/>
      <c r="T3" s="8"/>
      <c r="U3" s="8"/>
      <c r="V3" s="8"/>
      <c r="W3" s="8"/>
    </row>
    <row r="4" spans="1:23" ht="9"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60" t="s">
        <v>21</v>
      </c>
      <c r="C5" s="60"/>
      <c r="D5" s="78"/>
      <c r="E5" s="8"/>
      <c r="F5" s="8"/>
      <c r="G5" s="8"/>
      <c r="H5" s="8"/>
      <c r="I5" s="8"/>
      <c r="J5" s="8"/>
      <c r="K5" s="8"/>
      <c r="L5" s="8"/>
      <c r="M5" s="8"/>
      <c r="N5" s="8"/>
      <c r="O5" s="8"/>
      <c r="P5" s="8"/>
      <c r="Q5" s="8"/>
      <c r="R5" s="8"/>
      <c r="S5" s="8"/>
      <c r="T5" s="8"/>
      <c r="U5" s="8"/>
      <c r="V5" s="8"/>
      <c r="W5" s="8"/>
    </row>
    <row r="6" spans="1:23" s="35" customFormat="1" ht="14.1" customHeight="1">
      <c r="B6" s="127" t="s">
        <v>22</v>
      </c>
      <c r="C6" s="127"/>
      <c r="D6" s="127"/>
      <c r="E6" s="127"/>
      <c r="F6" s="127"/>
      <c r="G6" s="127"/>
      <c r="H6" s="127"/>
      <c r="I6" s="127"/>
      <c r="J6" s="127"/>
      <c r="K6" s="127"/>
      <c r="L6" s="127"/>
      <c r="M6" s="41"/>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20"/>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20"/>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20"/>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61</v>
      </c>
      <c r="M13" s="10"/>
      <c r="N13" s="5"/>
      <c r="O13" s="32"/>
      <c r="P13" s="20"/>
      <c r="Q13" s="20"/>
      <c r="R13" s="7" t="s">
        <v>63</v>
      </c>
      <c r="S13" s="10"/>
      <c r="T13" s="5"/>
      <c r="U13" s="32"/>
      <c r="V13" s="20"/>
      <c r="W13" s="20"/>
    </row>
    <row r="14" spans="1:23" s="6" customFormat="1" ht="17.100000000000001" customHeight="1">
      <c r="A14" s="1">
        <v>1</v>
      </c>
      <c r="B14" s="102" t="s">
        <v>11</v>
      </c>
      <c r="C14" s="66">
        <v>1</v>
      </c>
      <c r="D14" s="66">
        <v>4437</v>
      </c>
      <c r="E14" s="11">
        <f>COUNT(O14,P17,U14)</f>
        <v>3</v>
      </c>
      <c r="F14" s="12">
        <f>IF(O14&gt;P14,1,0)+IF(P17&gt;O17,1,0)+IF(U14&gt;V14,1,0)</f>
        <v>3</v>
      </c>
      <c r="G14" s="12">
        <f>IF(O14&lt;P14,1,0)+IF(P17&lt;O17,1,0)+IF(U14&lt;V14,1,0)</f>
        <v>0</v>
      </c>
      <c r="H14" s="12">
        <f>VALUE(O14+P17+U14)</f>
        <v>14</v>
      </c>
      <c r="I14" s="12">
        <f>VALUE(P14+O17+V14)</f>
        <v>1</v>
      </c>
      <c r="J14" s="13">
        <f>AVERAGE(H14-I14)</f>
        <v>13</v>
      </c>
      <c r="K14" s="39"/>
      <c r="L14" s="50" t="str">
        <f>B14</f>
        <v>GLOBAL TC</v>
      </c>
      <c r="M14" s="51" t="s">
        <v>6</v>
      </c>
      <c r="N14" s="54" t="str">
        <f>B17</f>
        <v>CLUB TOTTENNIS-WC</v>
      </c>
      <c r="O14" s="94">
        <v>5</v>
      </c>
      <c r="P14" s="94">
        <v>0</v>
      </c>
      <c r="Q14" s="101" t="s">
        <v>82</v>
      </c>
      <c r="R14" s="50" t="str">
        <f>B14</f>
        <v>GLOBAL TC</v>
      </c>
      <c r="S14" s="51" t="s">
        <v>6</v>
      </c>
      <c r="T14" s="50" t="str">
        <f>B15</f>
        <v>ACTION TT</v>
      </c>
      <c r="U14" s="49">
        <v>4</v>
      </c>
      <c r="V14" s="49">
        <v>1</v>
      </c>
      <c r="W14" s="20"/>
    </row>
    <row r="15" spans="1:23" s="6" customFormat="1" ht="17.100000000000001" customHeight="1">
      <c r="A15" s="2">
        <v>2</v>
      </c>
      <c r="B15" s="48" t="s">
        <v>30</v>
      </c>
      <c r="C15" s="67">
        <v>4</v>
      </c>
      <c r="D15" s="67">
        <v>10208</v>
      </c>
      <c r="E15" s="14">
        <f>COUNT(O15,P18,V14)</f>
        <v>3</v>
      </c>
      <c r="F15" s="14">
        <f>IF(O15&gt;P15,1,0)+IF(P18&gt;O18,1,0)+IF(V14&gt;U14,1,0)</f>
        <v>2</v>
      </c>
      <c r="G15" s="14">
        <f>IF(O15&lt;P15,1,0)+IF(P18&lt;O18,1,0)+IF(V14&lt;U14,1,0)</f>
        <v>1</v>
      </c>
      <c r="H15" s="14">
        <f>VALUE(O15+P18+V14)</f>
        <v>9</v>
      </c>
      <c r="I15" s="14">
        <f>VALUE(P15+O18+U14)</f>
        <v>6</v>
      </c>
      <c r="J15" s="15">
        <f>AVERAGE(H15-I15)</f>
        <v>3</v>
      </c>
      <c r="K15" s="39"/>
      <c r="L15" s="50" t="str">
        <f>B15</f>
        <v>ACTION TT</v>
      </c>
      <c r="M15" s="51" t="s">
        <v>6</v>
      </c>
      <c r="N15" s="54" t="str">
        <f>B16</f>
        <v>OPEN MARRATXÍ "B"</v>
      </c>
      <c r="O15" s="49">
        <v>3</v>
      </c>
      <c r="P15" s="49">
        <v>2</v>
      </c>
      <c r="Q15" s="53"/>
      <c r="R15" s="54" t="str">
        <f>B16</f>
        <v>OPEN MARRATXÍ "B"</v>
      </c>
      <c r="S15" s="51" t="s">
        <v>6</v>
      </c>
      <c r="T15" s="50" t="str">
        <f>B17</f>
        <v>CLUB TOTTENNIS-WC</v>
      </c>
      <c r="U15" s="94">
        <v>5</v>
      </c>
      <c r="V15" s="94">
        <v>0</v>
      </c>
      <c r="W15" s="101" t="s">
        <v>82</v>
      </c>
    </row>
    <row r="16" spans="1:23" s="6" customFormat="1" ht="17.100000000000001" customHeight="1">
      <c r="A16" s="2">
        <v>3</v>
      </c>
      <c r="B16" s="48" t="s">
        <v>53</v>
      </c>
      <c r="C16" s="67"/>
      <c r="D16" s="67">
        <v>12115</v>
      </c>
      <c r="E16" s="14">
        <f>COUNT(P15,O17,U15)</f>
        <v>3</v>
      </c>
      <c r="F16" s="18">
        <f>IF(O17&gt;P17,1,0)+IF(P15&gt;O15,1,0)+IF(U15&gt;V15,1,0)</f>
        <v>1</v>
      </c>
      <c r="G16" s="18">
        <f>IF(O17&lt;P17,1,0)+IF(P15&lt;O15,1,0)+IF(U15&lt;V15,1,0)</f>
        <v>2</v>
      </c>
      <c r="H16" s="18">
        <f>VALUE(P15+O17+U15)</f>
        <v>7</v>
      </c>
      <c r="I16" s="18">
        <f>VALUE(O15+P17+V15)</f>
        <v>8</v>
      </c>
      <c r="J16" s="19">
        <f>AVERAGE(H16-I16)</f>
        <v>-1</v>
      </c>
      <c r="K16" s="20"/>
      <c r="L16" s="7" t="s">
        <v>62</v>
      </c>
      <c r="M16" s="10"/>
      <c r="N16" s="5"/>
      <c r="O16" s="32"/>
      <c r="P16" s="20"/>
      <c r="Q16" s="20"/>
      <c r="R16" s="20"/>
      <c r="S16" s="20"/>
      <c r="T16" s="20"/>
      <c r="U16" s="20"/>
      <c r="V16" s="20"/>
      <c r="W16" s="20"/>
    </row>
    <row r="17" spans="1:23" s="6" customFormat="1" ht="17.100000000000001" customHeight="1" thickBot="1">
      <c r="A17" s="96">
        <v>4</v>
      </c>
      <c r="B17" s="97" t="s">
        <v>54</v>
      </c>
      <c r="C17" s="98"/>
      <c r="D17" s="98">
        <v>14131</v>
      </c>
      <c r="E17" s="99">
        <f>COUNT(P14,O18,V15)</f>
        <v>3</v>
      </c>
      <c r="F17" s="99">
        <f>IF(P14&gt;O14,1,0)+IF(O18&gt;P18,1,0)+IF(V15&gt;U15,1,0)</f>
        <v>0</v>
      </c>
      <c r="G17" s="99">
        <f>IF(P14&lt;O14,1,0)+IF(O18&lt;P18,1,0)+IF(V15&lt;U15,1,0)</f>
        <v>3</v>
      </c>
      <c r="H17" s="99">
        <f>VALUE(P14+O18+V15)</f>
        <v>0</v>
      </c>
      <c r="I17" s="99">
        <f>VALUE(O14+P18+U15)</f>
        <v>15</v>
      </c>
      <c r="J17" s="100">
        <f>AVERAGE(H17-I17)</f>
        <v>-15</v>
      </c>
      <c r="K17" s="20"/>
      <c r="L17" s="50" t="str">
        <f>B16</f>
        <v>OPEN MARRATXÍ "B"</v>
      </c>
      <c r="M17" s="51" t="s">
        <v>6</v>
      </c>
      <c r="N17" s="56" t="str">
        <f>B14</f>
        <v>GLOBAL TC</v>
      </c>
      <c r="O17" s="49">
        <v>0</v>
      </c>
      <c r="P17" s="49">
        <v>5</v>
      </c>
      <c r="Q17" s="20"/>
      <c r="R17" s="20"/>
      <c r="S17" s="20"/>
      <c r="T17" s="20"/>
      <c r="U17" s="20"/>
      <c r="V17" s="20"/>
      <c r="W17" s="20"/>
    </row>
    <row r="18" spans="1:23" s="6" customFormat="1" ht="17.100000000000001" customHeight="1">
      <c r="A18" s="20"/>
      <c r="B18" s="20"/>
      <c r="C18" s="39"/>
      <c r="D18" s="20"/>
      <c r="E18" s="20"/>
      <c r="F18" s="20"/>
      <c r="G18" s="20"/>
      <c r="H18" s="20"/>
      <c r="I18" s="20"/>
      <c r="J18" s="20"/>
      <c r="K18" s="20"/>
      <c r="L18" s="62" t="str">
        <f>B17</f>
        <v>CLUB TOTTENNIS-WC</v>
      </c>
      <c r="M18" s="51" t="s">
        <v>6</v>
      </c>
      <c r="N18" s="58" t="str">
        <f>B15</f>
        <v>ACTION TT</v>
      </c>
      <c r="O18" s="95">
        <v>0</v>
      </c>
      <c r="P18" s="95">
        <v>5</v>
      </c>
      <c r="Q18" s="101" t="s">
        <v>82</v>
      </c>
      <c r="R18" s="20"/>
      <c r="S18" s="20"/>
      <c r="T18" s="20"/>
      <c r="U18" s="20"/>
      <c r="V18" s="20"/>
      <c r="W18" s="20"/>
    </row>
    <row r="19" spans="1:23" ht="17.100000000000001" customHeight="1" thickBot="1">
      <c r="A19" s="20"/>
      <c r="B19" s="20"/>
      <c r="C19" s="39"/>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61</v>
      </c>
      <c r="M20" s="10"/>
      <c r="N20" s="5"/>
      <c r="O20" s="32"/>
      <c r="P20" s="20"/>
      <c r="Q20" s="20"/>
      <c r="R20" s="7" t="s">
        <v>63</v>
      </c>
      <c r="S20" s="10"/>
      <c r="T20" s="5"/>
      <c r="U20" s="32"/>
      <c r="V20" s="20"/>
      <c r="W20" s="20"/>
    </row>
    <row r="21" spans="1:23" s="6" customFormat="1" ht="17.100000000000001" customHeight="1">
      <c r="A21" s="1">
        <v>1</v>
      </c>
      <c r="B21" s="102" t="s">
        <v>51</v>
      </c>
      <c r="C21" s="66">
        <v>2</v>
      </c>
      <c r="D21" s="66">
        <v>6365</v>
      </c>
      <c r="E21" s="11">
        <f>COUNT(O21,P24,U21)</f>
        <v>3</v>
      </c>
      <c r="F21" s="12">
        <f>IF(O21&gt;P21,1,0)+IF(P24&gt;O24,1,0)+IF(U21&gt;V21,1,0)</f>
        <v>3</v>
      </c>
      <c r="G21" s="12">
        <f>IF(O21&lt;P21,1,0)+IF(P24&lt;O24,1,0)+IF(U21&lt;V21,1,0)</f>
        <v>0</v>
      </c>
      <c r="H21" s="12">
        <f>VALUE(O21+P24+U21)</f>
        <v>13</v>
      </c>
      <c r="I21" s="12">
        <f>VALUE(P21+O24+V21)</f>
        <v>2</v>
      </c>
      <c r="J21" s="13">
        <f>AVERAGE(H21-I21)</f>
        <v>11</v>
      </c>
      <c r="K21" s="39"/>
      <c r="L21" s="50" t="str">
        <f>B21</f>
        <v>OPEN MARRATXÍ "A"</v>
      </c>
      <c r="M21" s="51" t="s">
        <v>6</v>
      </c>
      <c r="N21" s="54" t="str">
        <f>B24</f>
        <v>CT MANACOR-WC</v>
      </c>
      <c r="O21" s="49">
        <v>5</v>
      </c>
      <c r="P21" s="49">
        <v>0</v>
      </c>
      <c r="Q21" s="53"/>
      <c r="R21" s="50" t="str">
        <f>B21</f>
        <v>OPEN MARRATXÍ "A"</v>
      </c>
      <c r="S21" s="51" t="s">
        <v>6</v>
      </c>
      <c r="T21" s="50" t="str">
        <f>B22</f>
        <v>MATCH POINT TC</v>
      </c>
      <c r="U21" s="49">
        <v>4</v>
      </c>
      <c r="V21" s="49">
        <v>1</v>
      </c>
      <c r="W21" s="20"/>
    </row>
    <row r="22" spans="1:23" s="6" customFormat="1" ht="17.100000000000001" customHeight="1">
      <c r="A22" s="2">
        <v>2</v>
      </c>
      <c r="B22" s="48" t="s">
        <v>52</v>
      </c>
      <c r="C22" s="67">
        <v>3</v>
      </c>
      <c r="D22" s="67">
        <v>8928</v>
      </c>
      <c r="E22" s="14">
        <f>COUNT(O22,P25,V21)</f>
        <v>3</v>
      </c>
      <c r="F22" s="14">
        <f>IF(O22&gt;P22,1,0)+IF(P25&gt;O25,1,0)+IF(V21&gt;U21,1,0)</f>
        <v>1</v>
      </c>
      <c r="G22" s="14">
        <f>IF(O22&lt;P22,1,0)+IF(P25&lt;O25,1,0)+IF(V21&lt;U21,1,0)</f>
        <v>2</v>
      </c>
      <c r="H22" s="14">
        <f>VALUE(O22+P25+V21)</f>
        <v>6</v>
      </c>
      <c r="I22" s="14">
        <f>VALUE(P22+O25+U21)</f>
        <v>9</v>
      </c>
      <c r="J22" s="15">
        <f>AVERAGE(H22-I22)</f>
        <v>-3</v>
      </c>
      <c r="K22" s="39"/>
      <c r="L22" s="50" t="str">
        <f>B22</f>
        <v>MATCH POINT TC</v>
      </c>
      <c r="M22" s="51" t="s">
        <v>6</v>
      </c>
      <c r="N22" s="54" t="str">
        <f>B23</f>
        <v>PLAYAS SANTA PONSA TC</v>
      </c>
      <c r="O22" s="49">
        <v>1</v>
      </c>
      <c r="P22" s="49">
        <v>4</v>
      </c>
      <c r="Q22" s="53"/>
      <c r="R22" s="54" t="str">
        <f>B23</f>
        <v>PLAYAS SANTA PONSA TC</v>
      </c>
      <c r="S22" s="51" t="s">
        <v>6</v>
      </c>
      <c r="T22" s="50" t="str">
        <f>B24</f>
        <v>CT MANACOR-WC</v>
      </c>
      <c r="U22" s="49">
        <v>5</v>
      </c>
      <c r="V22" s="49">
        <v>0</v>
      </c>
      <c r="W22" s="20"/>
    </row>
    <row r="23" spans="1:23" s="6" customFormat="1" ht="17.100000000000001" customHeight="1">
      <c r="A23" s="2">
        <v>3</v>
      </c>
      <c r="B23" s="48" t="s">
        <v>29</v>
      </c>
      <c r="C23" s="67"/>
      <c r="D23" s="67">
        <v>11567</v>
      </c>
      <c r="E23" s="14">
        <f>COUNT(P22,O24,U22)</f>
        <v>3</v>
      </c>
      <c r="F23" s="18">
        <f>IF(O24&gt;P24,1,0)+IF(P22&gt;O22,1,0)+IF(U22&gt;V22,1,0)</f>
        <v>2</v>
      </c>
      <c r="G23" s="18">
        <f>IF(O24&lt;P24,1,0)+IF(P22&lt;O22,1,0)+IF(U22&lt;V22,1,0)</f>
        <v>1</v>
      </c>
      <c r="H23" s="18">
        <f>VALUE(P22+O24+U22)</f>
        <v>10</v>
      </c>
      <c r="I23" s="18">
        <f>VALUE(O22+P24+V22)</f>
        <v>5</v>
      </c>
      <c r="J23" s="19">
        <f>AVERAGE(H23-I23)</f>
        <v>5</v>
      </c>
      <c r="K23" s="20"/>
      <c r="L23" s="7" t="s">
        <v>62</v>
      </c>
      <c r="M23" s="10"/>
      <c r="N23" s="5"/>
      <c r="O23" s="32"/>
      <c r="P23" s="20"/>
      <c r="Q23" s="20"/>
      <c r="R23" s="20"/>
      <c r="S23" s="20"/>
      <c r="T23" s="20"/>
      <c r="U23" s="20"/>
      <c r="V23" s="20"/>
      <c r="W23" s="20"/>
    </row>
    <row r="24" spans="1:23" s="6" customFormat="1" ht="17.100000000000001" customHeight="1" thickBot="1">
      <c r="A24" s="3">
        <v>4</v>
      </c>
      <c r="B24" s="61" t="s">
        <v>46</v>
      </c>
      <c r="C24" s="68"/>
      <c r="D24" s="68">
        <v>26386</v>
      </c>
      <c r="E24" s="16">
        <f>COUNT(P21,O25,V22)</f>
        <v>3</v>
      </c>
      <c r="F24" s="16">
        <f>IF(P21&gt;O21,1,0)+IF(O25&gt;P25,1,0)+IF(V22&gt;U22,1,0)</f>
        <v>0</v>
      </c>
      <c r="G24" s="16">
        <f>IF(P21&lt;O21,1,0)+IF(O25&lt;P25,1,0)+IF(V22&lt;U22,1,0)</f>
        <v>3</v>
      </c>
      <c r="H24" s="16">
        <f>VALUE(P21+O25+V22)</f>
        <v>1</v>
      </c>
      <c r="I24" s="16">
        <f>VALUE(O21+P25+U22)</f>
        <v>14</v>
      </c>
      <c r="J24" s="17">
        <f>AVERAGE(H24-I24)</f>
        <v>-13</v>
      </c>
      <c r="K24" s="20"/>
      <c r="L24" s="50" t="str">
        <f>B23</f>
        <v>PLAYAS SANTA PONSA TC</v>
      </c>
      <c r="M24" s="51" t="s">
        <v>6</v>
      </c>
      <c r="N24" s="56" t="str">
        <f>B21</f>
        <v>OPEN MARRATXÍ "A"</v>
      </c>
      <c r="O24" s="49">
        <v>1</v>
      </c>
      <c r="P24" s="49">
        <v>4</v>
      </c>
      <c r="Q24" s="20"/>
      <c r="R24" s="20"/>
      <c r="S24" s="20"/>
      <c r="T24" s="20"/>
      <c r="U24" s="20"/>
      <c r="V24" s="20"/>
      <c r="W24" s="20"/>
    </row>
    <row r="25" spans="1:23" s="6" customFormat="1" ht="17.100000000000001" customHeight="1">
      <c r="A25" s="20"/>
      <c r="B25" s="20"/>
      <c r="C25" s="20"/>
      <c r="D25" s="20"/>
      <c r="E25" s="20"/>
      <c r="F25" s="20"/>
      <c r="G25" s="20"/>
      <c r="H25" s="20"/>
      <c r="I25" s="20"/>
      <c r="J25" s="20"/>
      <c r="K25" s="20"/>
      <c r="L25" s="62" t="str">
        <f>B24</f>
        <v>CT MANACOR-WC</v>
      </c>
      <c r="M25" s="51" t="s">
        <v>6</v>
      </c>
      <c r="N25" s="58" t="str">
        <f>B22</f>
        <v>MATCH POINT TC</v>
      </c>
      <c r="O25" s="55">
        <v>1</v>
      </c>
      <c r="P25" s="55">
        <v>4</v>
      </c>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17</v>
      </c>
      <c r="C28" s="31"/>
      <c r="D28" s="24"/>
      <c r="E28" s="46" t="s">
        <v>39</v>
      </c>
      <c r="F28" s="46"/>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11</v>
      </c>
      <c r="C30" s="64"/>
      <c r="D30" s="8"/>
      <c r="E30" s="8"/>
      <c r="F30" s="8"/>
      <c r="G30" s="8"/>
      <c r="H30" s="8"/>
      <c r="I30" s="8"/>
      <c r="J30" s="8"/>
      <c r="K30" s="8"/>
      <c r="L30" s="8"/>
      <c r="M30" s="8"/>
      <c r="N30" s="8"/>
      <c r="O30" s="8"/>
      <c r="P30" s="8"/>
      <c r="Q30" s="8"/>
      <c r="R30" s="8"/>
      <c r="S30" s="8"/>
      <c r="T30" s="8"/>
      <c r="U30" s="8"/>
      <c r="V30" s="8"/>
    </row>
    <row r="31" spans="1:23" ht="15" customHeight="1">
      <c r="A31" s="8"/>
      <c r="B31" s="43"/>
      <c r="C31" s="8"/>
      <c r="D31" s="45" t="s">
        <v>11</v>
      </c>
      <c r="E31" s="8"/>
      <c r="F31" s="8"/>
      <c r="G31" s="8"/>
      <c r="H31" s="8"/>
      <c r="I31" s="8"/>
      <c r="J31" s="8"/>
      <c r="K31" s="8"/>
      <c r="L31" s="8"/>
      <c r="M31" s="8"/>
      <c r="N31" s="8"/>
      <c r="O31" s="8"/>
      <c r="P31" s="8"/>
      <c r="Q31" s="8"/>
      <c r="R31" s="8"/>
      <c r="S31" s="8"/>
      <c r="T31" s="8"/>
      <c r="U31" s="8"/>
    </row>
    <row r="32" spans="1:23" ht="15" customHeight="1">
      <c r="A32" s="8"/>
      <c r="B32" s="44" t="s">
        <v>29</v>
      </c>
      <c r="C32" s="125" t="s">
        <v>88</v>
      </c>
      <c r="D32" s="126"/>
      <c r="E32" s="126"/>
      <c r="F32" s="136"/>
      <c r="G32" s="8"/>
      <c r="H32" s="8"/>
      <c r="I32" s="8"/>
      <c r="J32" s="8"/>
      <c r="K32" s="8"/>
      <c r="L32" s="8"/>
      <c r="M32" s="8"/>
      <c r="N32" s="8"/>
      <c r="O32" s="8"/>
      <c r="P32" s="8"/>
      <c r="Q32" s="8"/>
      <c r="R32" s="8"/>
      <c r="S32" s="8"/>
      <c r="T32" s="8"/>
    </row>
    <row r="33" spans="1:23" ht="15" customHeight="1">
      <c r="A33" s="8"/>
      <c r="B33" s="45"/>
      <c r="C33" s="36"/>
      <c r="D33" s="36"/>
      <c r="E33" s="36"/>
      <c r="F33" s="37"/>
      <c r="G33" s="128" t="s">
        <v>11</v>
      </c>
      <c r="H33" s="129"/>
      <c r="I33" s="129"/>
      <c r="J33" s="129"/>
      <c r="K33" s="8"/>
      <c r="L33" s="8"/>
      <c r="M33" s="8"/>
      <c r="N33" s="8"/>
      <c r="O33" s="8"/>
      <c r="P33" s="8"/>
      <c r="Q33" s="8"/>
      <c r="R33" s="8"/>
      <c r="S33" s="8"/>
      <c r="T33" s="8"/>
    </row>
    <row r="34" spans="1:23" ht="15" customHeight="1">
      <c r="A34" s="8"/>
      <c r="B34" s="42" t="s">
        <v>30</v>
      </c>
      <c r="C34" s="36"/>
      <c r="D34" s="36"/>
      <c r="E34" s="36"/>
      <c r="F34" s="37"/>
      <c r="G34" s="137" t="s">
        <v>90</v>
      </c>
      <c r="H34" s="138"/>
      <c r="I34" s="138"/>
      <c r="J34" s="8"/>
      <c r="K34" s="8"/>
      <c r="L34" s="8"/>
      <c r="M34" s="8"/>
      <c r="N34" s="8"/>
      <c r="O34" s="8"/>
      <c r="P34" s="8"/>
      <c r="Q34" s="8"/>
      <c r="R34" s="8"/>
      <c r="S34" s="8"/>
      <c r="T34" s="8"/>
    </row>
    <row r="35" spans="1:23" ht="15" customHeight="1">
      <c r="A35" s="8"/>
      <c r="B35" s="43"/>
      <c r="C35" s="128" t="s">
        <v>51</v>
      </c>
      <c r="D35" s="134"/>
      <c r="E35" s="134"/>
      <c r="F35" s="135"/>
      <c r="G35" s="8"/>
      <c r="H35" s="8"/>
      <c r="I35" s="8"/>
      <c r="J35" s="8"/>
      <c r="K35" s="8"/>
      <c r="L35" s="8"/>
      <c r="M35" s="8"/>
      <c r="N35" s="8"/>
      <c r="O35" s="8"/>
      <c r="P35" s="8"/>
      <c r="Q35" s="8"/>
      <c r="R35" s="8"/>
      <c r="S35" s="8"/>
      <c r="T35" s="8"/>
    </row>
    <row r="36" spans="1:23" ht="15" customHeight="1">
      <c r="A36" s="8"/>
      <c r="B36" s="44" t="s">
        <v>51</v>
      </c>
      <c r="C36" s="139" t="s">
        <v>90</v>
      </c>
      <c r="D36" s="140"/>
      <c r="E36" s="140"/>
      <c r="F36" s="140"/>
      <c r="G36" s="76"/>
      <c r="H36" s="36"/>
      <c r="I36" s="8"/>
      <c r="J36" s="8"/>
      <c r="K36" s="8"/>
      <c r="L36" s="8"/>
      <c r="M36" s="8"/>
      <c r="N36" s="8"/>
      <c r="O36" s="8"/>
      <c r="P36" s="8"/>
      <c r="Q36" s="8"/>
      <c r="R36" s="8"/>
      <c r="S36" s="8"/>
      <c r="T36" s="8"/>
      <c r="U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sheetData>
  <mergeCells count="6">
    <mergeCell ref="B6:L6"/>
    <mergeCell ref="G34:I34"/>
    <mergeCell ref="C32:F32"/>
    <mergeCell ref="C35:F35"/>
    <mergeCell ref="C36:F36"/>
    <mergeCell ref="G33:J33"/>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W48"/>
  <sheetViews>
    <sheetView workbookViewId="0">
      <selection activeCell="L35" sqref="L35"/>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31</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9" t="s">
        <v>21</v>
      </c>
      <c r="C5" s="59"/>
      <c r="D5" s="8"/>
      <c r="E5" s="8"/>
      <c r="F5" s="8"/>
      <c r="G5" s="8"/>
      <c r="H5" s="8"/>
      <c r="I5" s="8"/>
      <c r="J5" s="8"/>
      <c r="K5" s="8"/>
      <c r="L5" s="8"/>
      <c r="M5" s="8"/>
      <c r="N5" s="8"/>
      <c r="O5" s="8"/>
      <c r="P5" s="8"/>
      <c r="Q5" s="8"/>
      <c r="R5" s="8"/>
      <c r="S5" s="8"/>
      <c r="T5" s="8"/>
      <c r="U5" s="8"/>
      <c r="V5" s="8"/>
      <c r="W5" s="8"/>
    </row>
    <row r="6" spans="1:23" s="35" customFormat="1" ht="14.1" customHeight="1">
      <c r="B6" s="141" t="s">
        <v>22</v>
      </c>
      <c r="C6" s="141"/>
      <c r="D6" s="141"/>
      <c r="E6" s="141"/>
      <c r="F6" s="141"/>
      <c r="G6" s="141"/>
      <c r="H6" s="141"/>
      <c r="I6" s="141"/>
      <c r="J6" s="141"/>
      <c r="K6" s="141"/>
      <c r="L6" s="141"/>
      <c r="M6" s="41"/>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75"/>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75"/>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75"/>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64</v>
      </c>
      <c r="M13" s="10"/>
      <c r="N13" s="5"/>
      <c r="O13" s="32"/>
      <c r="P13" s="20"/>
      <c r="Q13" s="20"/>
      <c r="R13" s="7" t="s">
        <v>66</v>
      </c>
      <c r="S13" s="10"/>
      <c r="T13" s="5"/>
      <c r="U13" s="32"/>
      <c r="V13" s="20"/>
      <c r="W13" s="20"/>
    </row>
    <row r="14" spans="1:23" s="6" customFormat="1" ht="17.100000000000001" customHeight="1">
      <c r="A14" s="1">
        <v>1</v>
      </c>
      <c r="B14" s="102" t="s">
        <v>11</v>
      </c>
      <c r="C14" s="66">
        <v>1</v>
      </c>
      <c r="D14" s="66">
        <v>2549</v>
      </c>
      <c r="E14" s="11">
        <f>COUNT(O14,P17,U14)</f>
        <v>2</v>
      </c>
      <c r="F14" s="12">
        <f>IF(O14&gt;P14,1,0)+IF(P17&gt;O17,1,0)+IF(U14&gt;V14,1,0)</f>
        <v>2</v>
      </c>
      <c r="G14" s="12">
        <f>IF(O14&lt;P14,1,0)+IF(P17&lt;O17,1,0)+IF(U14&lt;V14,1,0)</f>
        <v>0</v>
      </c>
      <c r="H14" s="12">
        <f>VALUE(O14+P17+U14)</f>
        <v>8</v>
      </c>
      <c r="I14" s="12">
        <f>VALUE(P14+O17+V14)</f>
        <v>1</v>
      </c>
      <c r="J14" s="13">
        <f>AVERAGE(H14-I14)</f>
        <v>7</v>
      </c>
      <c r="K14" s="39"/>
      <c r="L14" s="50" t="str">
        <f>B14</f>
        <v>GLOBAL TC</v>
      </c>
      <c r="M14" s="51"/>
      <c r="N14" s="52" t="str">
        <f>B17</f>
        <v>DESCANSA</v>
      </c>
      <c r="O14" s="49"/>
      <c r="P14" s="49"/>
      <c r="Q14" s="53"/>
      <c r="R14" s="50" t="str">
        <f>B14</f>
        <v>GLOBAL TC</v>
      </c>
      <c r="S14" s="51" t="s">
        <v>6</v>
      </c>
      <c r="T14" s="50" t="str">
        <f>B15</f>
        <v>MATCH POINT TC</v>
      </c>
      <c r="U14" s="49">
        <v>4</v>
      </c>
      <c r="V14" s="49">
        <v>0</v>
      </c>
      <c r="W14" s="20"/>
    </row>
    <row r="15" spans="1:23" s="6" customFormat="1" ht="17.100000000000001" customHeight="1">
      <c r="A15" s="2">
        <v>2</v>
      </c>
      <c r="B15" s="103" t="s">
        <v>52</v>
      </c>
      <c r="C15" s="67">
        <v>4</v>
      </c>
      <c r="D15" s="67">
        <v>14096</v>
      </c>
      <c r="E15" s="14">
        <f>COUNT(O15,P18,V14)</f>
        <v>2</v>
      </c>
      <c r="F15" s="14">
        <f>IF(O15&gt;P15,1,0)+IF(P18&gt;O18,1,0)+IF(V14&gt;U14,1,0)</f>
        <v>1</v>
      </c>
      <c r="G15" s="14">
        <f>IF(O15&lt;P15,1,0)+IF(P18&lt;O18,1,0)+IF(V14&lt;U14,1,0)</f>
        <v>1</v>
      </c>
      <c r="H15" s="14">
        <f>VALUE(O15+P18+V14)</f>
        <v>3</v>
      </c>
      <c r="I15" s="14">
        <f>VALUE(P15+O18+U14)</f>
        <v>6</v>
      </c>
      <c r="J15" s="15">
        <f>AVERAGE(H15-I15)</f>
        <v>-3</v>
      </c>
      <c r="K15" s="39"/>
      <c r="L15" s="50" t="str">
        <f>B15</f>
        <v>MATCH POINT TC</v>
      </c>
      <c r="M15" s="51" t="s">
        <v>6</v>
      </c>
      <c r="N15" s="54" t="str">
        <f>B16</f>
        <v>CT LA SALLE-WC</v>
      </c>
      <c r="O15" s="49">
        <v>3</v>
      </c>
      <c r="P15" s="49">
        <v>2</v>
      </c>
      <c r="Q15" s="53"/>
      <c r="R15" s="54" t="str">
        <f>B16</f>
        <v>CT LA SALLE-WC</v>
      </c>
      <c r="S15" s="51"/>
      <c r="T15" s="82" t="str">
        <f>B17</f>
        <v>DESCANSA</v>
      </c>
      <c r="U15" s="49"/>
      <c r="V15" s="49"/>
      <c r="W15" s="20"/>
    </row>
    <row r="16" spans="1:23" s="6" customFormat="1" ht="17.100000000000001" customHeight="1" thickBot="1">
      <c r="A16" s="3">
        <v>3</v>
      </c>
      <c r="B16" s="61" t="s">
        <v>47</v>
      </c>
      <c r="C16" s="68"/>
      <c r="D16" s="68">
        <v>20894</v>
      </c>
      <c r="E16" s="16">
        <f>COUNT(P15,O17,U15)</f>
        <v>2</v>
      </c>
      <c r="F16" s="69">
        <f>IF(O17&gt;P17,1,0)+IF(P15&gt;O15,1,0)+IF(U15&gt;V15,1,0)</f>
        <v>0</v>
      </c>
      <c r="G16" s="69">
        <f>IF(O17&lt;P17,1,0)+IF(P15&lt;O15,1,0)+IF(U15&lt;V15,1,0)</f>
        <v>2</v>
      </c>
      <c r="H16" s="69">
        <f>VALUE(P15+O17+U15)</f>
        <v>3</v>
      </c>
      <c r="I16" s="69">
        <f>VALUE(O15+P17+V15)</f>
        <v>7</v>
      </c>
      <c r="J16" s="70">
        <f>AVERAGE(H16-I16)</f>
        <v>-4</v>
      </c>
      <c r="K16" s="20"/>
      <c r="L16" s="7" t="s">
        <v>67</v>
      </c>
      <c r="M16" s="10"/>
      <c r="N16" s="5"/>
      <c r="O16" s="32"/>
      <c r="P16" s="20"/>
      <c r="Q16" s="20"/>
      <c r="R16" s="20"/>
      <c r="S16" s="20"/>
      <c r="T16" s="20"/>
      <c r="U16" s="20"/>
      <c r="V16" s="20"/>
      <c r="W16" s="20"/>
    </row>
    <row r="17" spans="1:23" s="6" customFormat="1" ht="17.100000000000001" customHeight="1">
      <c r="A17" s="79">
        <v>4</v>
      </c>
      <c r="B17" s="80" t="s">
        <v>14</v>
      </c>
      <c r="C17" s="71"/>
      <c r="D17" s="71"/>
      <c r="E17" s="81">
        <f>COUNT(P14,O18,V15)</f>
        <v>0</v>
      </c>
      <c r="F17" s="81">
        <f>IF(P14&gt;O14,1,0)+IF(O18&gt;P18,1,0)+IF(V15&gt;U15,1,0)</f>
        <v>0</v>
      </c>
      <c r="G17" s="81">
        <f>IF(P14&lt;O14,1,0)+IF(O18&lt;P18,1,0)+IF(V15&lt;U15,1,0)</f>
        <v>0</v>
      </c>
      <c r="H17" s="81">
        <f>VALUE(P14+O18+V15)</f>
        <v>0</v>
      </c>
      <c r="I17" s="81">
        <f>VALUE(O14+P18+U15)</f>
        <v>0</v>
      </c>
      <c r="J17" s="81">
        <f>AVERAGE(H17-I17)</f>
        <v>0</v>
      </c>
      <c r="K17" s="20"/>
      <c r="L17" s="50" t="str">
        <f>B16</f>
        <v>CT LA SALLE-WC</v>
      </c>
      <c r="M17" s="51" t="s">
        <v>6</v>
      </c>
      <c r="N17" s="56" t="str">
        <f>B14</f>
        <v>GLOBAL TC</v>
      </c>
      <c r="O17" s="49">
        <v>1</v>
      </c>
      <c r="P17" s="49">
        <v>4</v>
      </c>
      <c r="Q17" s="20"/>
      <c r="R17" s="20"/>
      <c r="S17" s="20"/>
      <c r="T17" s="20"/>
      <c r="U17" s="20"/>
      <c r="V17" s="20"/>
      <c r="W17" s="20"/>
    </row>
    <row r="18" spans="1:23" s="6" customFormat="1" ht="17.100000000000001" customHeight="1">
      <c r="A18" s="20"/>
      <c r="B18" s="20"/>
      <c r="C18" s="39"/>
      <c r="D18" s="20"/>
      <c r="E18" s="20"/>
      <c r="F18" s="20"/>
      <c r="G18" s="20"/>
      <c r="H18" s="20"/>
      <c r="I18" s="20"/>
      <c r="J18" s="20"/>
      <c r="K18" s="20"/>
      <c r="L18" s="57" t="str">
        <f>B17</f>
        <v>DESCANSA</v>
      </c>
      <c r="M18" s="51"/>
      <c r="N18" s="58" t="str">
        <f>B15</f>
        <v>MATCH POINT TC</v>
      </c>
      <c r="O18" s="55"/>
      <c r="P18" s="55"/>
      <c r="Q18" s="20"/>
      <c r="R18" s="20"/>
      <c r="S18" s="20"/>
      <c r="T18" s="20"/>
      <c r="U18" s="20"/>
      <c r="V18" s="20"/>
      <c r="W18" s="20"/>
    </row>
    <row r="19" spans="1:23" ht="17.100000000000001" customHeight="1" thickBot="1">
      <c r="A19" s="20"/>
      <c r="B19" s="20"/>
      <c r="C19" s="39"/>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64</v>
      </c>
      <c r="M20" s="10"/>
      <c r="N20" s="5"/>
      <c r="O20" s="32"/>
      <c r="P20" s="20"/>
      <c r="Q20" s="20"/>
      <c r="R20" s="7" t="s">
        <v>66</v>
      </c>
      <c r="S20" s="10"/>
      <c r="T20" s="5"/>
      <c r="U20" s="32"/>
      <c r="V20" s="20"/>
      <c r="W20" s="20"/>
    </row>
    <row r="21" spans="1:23" s="6" customFormat="1" ht="17.100000000000001" customHeight="1">
      <c r="A21" s="1">
        <v>1</v>
      </c>
      <c r="B21" s="102" t="s">
        <v>30</v>
      </c>
      <c r="C21" s="66">
        <v>2</v>
      </c>
      <c r="D21" s="66">
        <v>7785</v>
      </c>
      <c r="E21" s="11">
        <f>COUNT(O21,P24,U21)</f>
        <v>3</v>
      </c>
      <c r="F21" s="12">
        <f>IF(O21&gt;P21,1,0)+IF(P24&gt;O24,1,0)+IF(U21&gt;V21,1,0)</f>
        <v>2</v>
      </c>
      <c r="G21" s="12">
        <f>IF(O21&lt;P21,1,0)+IF(P24&lt;O24,1,0)+IF(U21&lt;V21,1,0)</f>
        <v>1</v>
      </c>
      <c r="H21" s="12">
        <f>VALUE(O21+P24+U21)</f>
        <v>10</v>
      </c>
      <c r="I21" s="12">
        <f>VALUE(P21+O24+V21)</f>
        <v>5</v>
      </c>
      <c r="J21" s="13">
        <f>AVERAGE(H21-I21)</f>
        <v>5</v>
      </c>
      <c r="K21" s="39"/>
      <c r="L21" s="50" t="str">
        <f>B21</f>
        <v>ACTION TT</v>
      </c>
      <c r="M21" s="51" t="s">
        <v>6</v>
      </c>
      <c r="N21" s="54" t="str">
        <f>B24</f>
        <v>CT MANACOR</v>
      </c>
      <c r="O21" s="49">
        <v>5</v>
      </c>
      <c r="P21" s="49">
        <v>0</v>
      </c>
      <c r="Q21" s="53"/>
      <c r="R21" s="50" t="str">
        <f>B21</f>
        <v>ACTION TT</v>
      </c>
      <c r="S21" s="51" t="s">
        <v>6</v>
      </c>
      <c r="T21" s="50" t="str">
        <f>B22</f>
        <v>OPEN MARRATXÍ</v>
      </c>
      <c r="U21" s="49">
        <v>1</v>
      </c>
      <c r="V21" s="49">
        <v>4</v>
      </c>
      <c r="W21" s="20"/>
    </row>
    <row r="22" spans="1:23" s="6" customFormat="1" ht="17.100000000000001" customHeight="1">
      <c r="A22" s="2">
        <v>2</v>
      </c>
      <c r="B22" s="103" t="s">
        <v>10</v>
      </c>
      <c r="C22" s="67">
        <v>3</v>
      </c>
      <c r="D22" s="67">
        <v>9466</v>
      </c>
      <c r="E22" s="14">
        <f>COUNT(O22,P25,V21)</f>
        <v>3</v>
      </c>
      <c r="F22" s="14">
        <f>IF(O22&gt;P22,1,0)+IF(P25&gt;O25,1,0)+IF(V21&gt;U21,1,0)</f>
        <v>2</v>
      </c>
      <c r="G22" s="14">
        <f>IF(O22&lt;P22,1,0)+IF(P25&lt;O25,1,0)+IF(V21&lt;U21,1,0)</f>
        <v>1</v>
      </c>
      <c r="H22" s="14">
        <f>VALUE(O22+P25+V21)</f>
        <v>11</v>
      </c>
      <c r="I22" s="14">
        <f>VALUE(P22+O25+U21)</f>
        <v>4</v>
      </c>
      <c r="J22" s="15">
        <f>AVERAGE(H22-I22)</f>
        <v>7</v>
      </c>
      <c r="K22" s="39"/>
      <c r="L22" s="50" t="str">
        <f>B22</f>
        <v>OPEN MARRATXÍ</v>
      </c>
      <c r="M22" s="51" t="s">
        <v>6</v>
      </c>
      <c r="N22" s="54" t="str">
        <f>B23</f>
        <v>CT PORTO CRISTO-WC</v>
      </c>
      <c r="O22" s="49">
        <v>5</v>
      </c>
      <c r="P22" s="49">
        <v>0</v>
      </c>
      <c r="Q22" s="53"/>
      <c r="R22" s="54" t="str">
        <f>B23</f>
        <v>CT PORTO CRISTO-WC</v>
      </c>
      <c r="S22" s="51" t="s">
        <v>6</v>
      </c>
      <c r="T22" s="50" t="str">
        <f>B24</f>
        <v>CT MANACOR</v>
      </c>
      <c r="U22" s="49">
        <v>0</v>
      </c>
      <c r="V22" s="49">
        <v>5</v>
      </c>
      <c r="W22" s="20"/>
    </row>
    <row r="23" spans="1:23" s="6" customFormat="1" ht="17.100000000000001" customHeight="1">
      <c r="A23" s="2">
        <v>3</v>
      </c>
      <c r="B23" s="48" t="s">
        <v>55</v>
      </c>
      <c r="C23" s="67"/>
      <c r="D23" s="67">
        <v>37558</v>
      </c>
      <c r="E23" s="14">
        <f>COUNT(P22,O24,U22)</f>
        <v>3</v>
      </c>
      <c r="F23" s="18">
        <f>IF(O24&gt;P24,1,0)+IF(P22&gt;O22,1,0)+IF(U22&gt;V22,1,0)</f>
        <v>0</v>
      </c>
      <c r="G23" s="18">
        <f>IF(O24&lt;P24,1,0)+IF(P22&lt;O22,1,0)+IF(U22&lt;V22,1,0)</f>
        <v>3</v>
      </c>
      <c r="H23" s="18">
        <f>VALUE(P22+O24+U22)</f>
        <v>1</v>
      </c>
      <c r="I23" s="18">
        <f>VALUE(O22+P24+V22)</f>
        <v>14</v>
      </c>
      <c r="J23" s="19">
        <f>AVERAGE(H23-I23)</f>
        <v>-13</v>
      </c>
      <c r="K23" s="20"/>
      <c r="L23" s="7" t="s">
        <v>67</v>
      </c>
      <c r="M23" s="10"/>
      <c r="N23" s="5"/>
      <c r="O23" s="32"/>
      <c r="P23" s="20"/>
      <c r="Q23" s="20"/>
      <c r="R23" s="20"/>
      <c r="S23" s="20"/>
      <c r="T23" s="20"/>
      <c r="U23" s="20"/>
      <c r="V23" s="20"/>
      <c r="W23" s="20"/>
    </row>
    <row r="24" spans="1:23" s="6" customFormat="1" ht="17.100000000000001" customHeight="1" thickBot="1">
      <c r="A24" s="3">
        <v>4</v>
      </c>
      <c r="B24" s="61" t="s">
        <v>25</v>
      </c>
      <c r="C24" s="68"/>
      <c r="D24" s="68">
        <v>14788</v>
      </c>
      <c r="E24" s="16">
        <f>COUNT(P21,O25,V22)</f>
        <v>3</v>
      </c>
      <c r="F24" s="16">
        <f>IF(P21&gt;O21,1,0)+IF(O25&gt;P25,1,0)+IF(V22&gt;U22,1,0)</f>
        <v>2</v>
      </c>
      <c r="G24" s="16">
        <f>IF(P21&lt;O21,1,0)+IF(O25&lt;P25,1,0)+IF(V22&lt;U22,1,0)</f>
        <v>1</v>
      </c>
      <c r="H24" s="16">
        <f>VALUE(P21+O25+V22)</f>
        <v>8</v>
      </c>
      <c r="I24" s="16">
        <f>VALUE(O21+P25+U22)</f>
        <v>7</v>
      </c>
      <c r="J24" s="17">
        <f>AVERAGE(H24-I24)</f>
        <v>1</v>
      </c>
      <c r="K24" s="20"/>
      <c r="L24" s="50" t="str">
        <f>B23</f>
        <v>CT PORTO CRISTO-WC</v>
      </c>
      <c r="M24" s="51" t="s">
        <v>6</v>
      </c>
      <c r="N24" s="56" t="str">
        <f>B21</f>
        <v>ACTION TT</v>
      </c>
      <c r="O24" s="49">
        <v>1</v>
      </c>
      <c r="P24" s="49">
        <v>4</v>
      </c>
      <c r="Q24" s="20"/>
      <c r="R24" s="20"/>
      <c r="S24" s="20"/>
      <c r="T24" s="20"/>
      <c r="U24" s="20"/>
      <c r="V24" s="20"/>
      <c r="W24" s="20"/>
    </row>
    <row r="25" spans="1:23" s="6" customFormat="1" ht="17.100000000000001" customHeight="1">
      <c r="A25" s="20"/>
      <c r="B25" s="20"/>
      <c r="C25" s="20"/>
      <c r="D25" s="20"/>
      <c r="E25" s="20"/>
      <c r="F25" s="20"/>
      <c r="G25" s="20"/>
      <c r="H25" s="20"/>
      <c r="I25" s="20"/>
      <c r="J25" s="20"/>
      <c r="K25" s="20"/>
      <c r="L25" s="62" t="str">
        <f>B24</f>
        <v>CT MANACOR</v>
      </c>
      <c r="M25" s="51" t="s">
        <v>6</v>
      </c>
      <c r="N25" s="58" t="str">
        <f>B22</f>
        <v>OPEN MARRATXÍ</v>
      </c>
      <c r="O25" s="55">
        <v>3</v>
      </c>
      <c r="P25" s="55">
        <v>2</v>
      </c>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17</v>
      </c>
      <c r="C28" s="31"/>
      <c r="D28" s="46" t="s">
        <v>40</v>
      </c>
      <c r="E28" s="38"/>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11</v>
      </c>
      <c r="C30" s="64"/>
      <c r="D30" s="8"/>
      <c r="E30" s="8"/>
      <c r="F30" s="8"/>
      <c r="G30" s="8"/>
      <c r="H30" s="8"/>
      <c r="I30" s="8"/>
      <c r="J30" s="8"/>
      <c r="K30" s="8"/>
      <c r="L30" s="8"/>
      <c r="M30" s="8"/>
      <c r="N30" s="8"/>
      <c r="O30" s="8"/>
      <c r="P30" s="8"/>
      <c r="Q30" s="8"/>
      <c r="R30" s="8"/>
      <c r="S30" s="8"/>
      <c r="T30" s="8"/>
      <c r="U30" s="8"/>
      <c r="V30" s="8"/>
    </row>
    <row r="31" spans="1:23" ht="15" customHeight="1">
      <c r="A31" s="8"/>
      <c r="B31" s="43"/>
      <c r="C31" s="128" t="s">
        <v>11</v>
      </c>
      <c r="D31" s="129"/>
      <c r="E31" s="129"/>
      <c r="F31" s="129"/>
      <c r="G31" s="129"/>
      <c r="H31" s="8"/>
      <c r="I31" s="8"/>
      <c r="J31" s="8"/>
      <c r="K31" s="8"/>
      <c r="L31" s="8"/>
      <c r="M31" s="8"/>
      <c r="N31" s="8"/>
      <c r="O31" s="8"/>
      <c r="P31" s="8"/>
      <c r="Q31" s="8"/>
      <c r="R31" s="8"/>
      <c r="S31" s="8"/>
      <c r="T31" s="8"/>
      <c r="U31" s="8"/>
    </row>
    <row r="32" spans="1:23" ht="15" customHeight="1">
      <c r="A32" s="8"/>
      <c r="B32" s="44" t="s">
        <v>30</v>
      </c>
      <c r="C32" s="125" t="s">
        <v>88</v>
      </c>
      <c r="D32" s="142"/>
      <c r="E32" s="142"/>
      <c r="F32" s="142"/>
      <c r="G32" s="143"/>
      <c r="H32" s="8"/>
      <c r="I32" s="8"/>
      <c r="J32" s="8"/>
      <c r="K32" s="8"/>
      <c r="L32" s="8"/>
      <c r="M32" s="8"/>
      <c r="N32" s="8"/>
      <c r="O32" s="8"/>
      <c r="P32" s="8"/>
      <c r="Q32" s="8"/>
      <c r="R32" s="8"/>
      <c r="S32" s="8"/>
      <c r="T32" s="8"/>
      <c r="U32" s="8"/>
    </row>
    <row r="33" spans="1:23" ht="15" customHeight="1">
      <c r="A33" s="8"/>
      <c r="B33" s="45"/>
      <c r="C33" s="36"/>
      <c r="D33" s="36"/>
      <c r="E33" s="36"/>
      <c r="F33" s="36"/>
      <c r="G33" s="37"/>
      <c r="H33" s="128" t="s">
        <v>11</v>
      </c>
      <c r="I33" s="129"/>
      <c r="J33" s="129"/>
      <c r="K33" s="129"/>
      <c r="L33" s="8"/>
      <c r="M33" s="8"/>
      <c r="N33" s="8"/>
      <c r="O33" s="8"/>
      <c r="P33" s="8"/>
      <c r="Q33" s="8"/>
      <c r="R33" s="8"/>
      <c r="S33" s="8"/>
      <c r="T33" s="8"/>
      <c r="U33" s="8"/>
    </row>
    <row r="34" spans="1:23" ht="15" customHeight="1">
      <c r="A34" s="8"/>
      <c r="B34" s="42" t="s">
        <v>85</v>
      </c>
      <c r="C34" s="36"/>
      <c r="D34" s="36"/>
      <c r="E34" s="36"/>
      <c r="F34" s="36"/>
      <c r="G34" s="37"/>
      <c r="H34" s="120"/>
      <c r="I34" s="121" t="s">
        <v>90</v>
      </c>
      <c r="J34" s="36"/>
      <c r="K34" s="8"/>
      <c r="L34" s="8"/>
      <c r="M34" s="8"/>
      <c r="N34" s="8"/>
      <c r="O34" s="8"/>
      <c r="P34" s="8"/>
      <c r="Q34" s="8"/>
      <c r="R34" s="8"/>
      <c r="S34" s="8"/>
      <c r="T34" s="8"/>
      <c r="U34" s="8"/>
    </row>
    <row r="35" spans="1:23" ht="15" customHeight="1">
      <c r="A35" s="8"/>
      <c r="B35" s="43"/>
      <c r="C35" s="128" t="s">
        <v>10</v>
      </c>
      <c r="D35" s="129"/>
      <c r="E35" s="129"/>
      <c r="F35" s="129"/>
      <c r="G35" s="144"/>
      <c r="H35" s="8"/>
      <c r="I35" s="8"/>
      <c r="J35" s="8"/>
      <c r="K35" s="8"/>
      <c r="L35" s="8"/>
      <c r="M35" s="8"/>
      <c r="N35" s="8"/>
      <c r="O35" s="8"/>
      <c r="P35" s="8"/>
      <c r="Q35" s="8"/>
      <c r="R35" s="8"/>
      <c r="S35" s="8"/>
      <c r="T35" s="8"/>
      <c r="U35" s="8"/>
    </row>
    <row r="36" spans="1:23" ht="15" customHeight="1">
      <c r="A36" s="8"/>
      <c r="B36" s="44" t="s">
        <v>10</v>
      </c>
      <c r="C36" s="125" t="s">
        <v>91</v>
      </c>
      <c r="D36" s="142"/>
      <c r="E36" s="142"/>
      <c r="F36" s="142"/>
      <c r="G36" s="142"/>
      <c r="H36" s="8"/>
      <c r="I36" s="8"/>
      <c r="J36" s="8"/>
      <c r="K36" s="8"/>
      <c r="L36" s="8"/>
      <c r="M36" s="8"/>
      <c r="N36" s="8"/>
      <c r="O36" s="8"/>
      <c r="P36" s="8"/>
      <c r="Q36" s="8"/>
      <c r="R36" s="8"/>
      <c r="S36" s="8"/>
      <c r="T36" s="8"/>
      <c r="U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sheetData>
  <mergeCells count="6">
    <mergeCell ref="B6:L6"/>
    <mergeCell ref="C32:G32"/>
    <mergeCell ref="C35:G35"/>
    <mergeCell ref="C36:G36"/>
    <mergeCell ref="C31:G31"/>
    <mergeCell ref="H33:K33"/>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26"/>
  <sheetViews>
    <sheetView workbookViewId="0">
      <selection activeCell="B26" sqref="B26"/>
    </sheetView>
  </sheetViews>
  <sheetFormatPr baseColWidth="10" defaultRowHeight="15"/>
  <cols>
    <col min="1" max="1" width="3.7109375" customWidth="1"/>
    <col min="2" max="2" width="25.4257812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5.7109375" customWidth="1"/>
    <col min="11" max="11" width="3" customWidth="1"/>
    <col min="12" max="12" width="22.8554687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8"/>
      <c r="B1" s="33" t="s">
        <v>56</v>
      </c>
      <c r="C1" s="8"/>
      <c r="D1" s="8"/>
      <c r="E1" s="8"/>
      <c r="F1" s="8"/>
      <c r="G1" s="8"/>
      <c r="H1" s="8"/>
      <c r="I1" s="8"/>
      <c r="J1" s="8"/>
      <c r="K1" s="8"/>
      <c r="L1" s="8"/>
      <c r="M1" s="8"/>
      <c r="N1" s="8"/>
      <c r="O1" s="8"/>
      <c r="P1" s="8"/>
    </row>
    <row r="2" spans="1:21" ht="7.5" customHeight="1">
      <c r="A2" s="8"/>
      <c r="B2" s="8"/>
      <c r="C2" s="8"/>
      <c r="D2" s="8"/>
      <c r="E2" s="8"/>
      <c r="F2" s="8"/>
      <c r="G2" s="8"/>
      <c r="H2" s="8"/>
      <c r="I2" s="8"/>
      <c r="J2" s="8"/>
      <c r="K2" s="8"/>
      <c r="L2" s="8"/>
      <c r="M2" s="8"/>
      <c r="N2" s="8"/>
      <c r="O2" s="8"/>
      <c r="P2" s="8"/>
    </row>
    <row r="3" spans="1:21" ht="15.75" customHeight="1">
      <c r="A3" s="8"/>
      <c r="B3" s="31" t="s">
        <v>20</v>
      </c>
      <c r="C3" s="8"/>
      <c r="D3" s="8"/>
      <c r="E3" s="8"/>
      <c r="F3" s="34"/>
      <c r="G3" s="8"/>
      <c r="H3" s="8"/>
      <c r="I3" s="8"/>
      <c r="J3" s="8"/>
      <c r="K3" s="8"/>
      <c r="L3" s="8"/>
      <c r="M3" s="8"/>
      <c r="N3" s="8"/>
      <c r="O3" s="8"/>
      <c r="P3" s="8"/>
    </row>
    <row r="4" spans="1:21" ht="8.25" customHeight="1">
      <c r="A4" s="8"/>
      <c r="B4" s="21"/>
      <c r="C4" s="8"/>
      <c r="D4" s="8"/>
      <c r="E4" s="8"/>
      <c r="F4" s="22"/>
      <c r="G4" s="8"/>
      <c r="H4" s="8"/>
      <c r="I4" s="8"/>
      <c r="J4" s="23"/>
      <c r="K4" s="8"/>
      <c r="L4" s="8"/>
      <c r="M4" s="8"/>
      <c r="N4" s="8"/>
      <c r="O4" s="8"/>
      <c r="P4" s="8"/>
    </row>
    <row r="5" spans="1:21" ht="14.25" customHeight="1">
      <c r="A5" s="8"/>
      <c r="B5" s="59" t="s">
        <v>32</v>
      </c>
      <c r="C5" s="8"/>
      <c r="D5" s="8"/>
      <c r="E5" s="8"/>
      <c r="F5" s="8"/>
      <c r="G5" s="8"/>
      <c r="H5" s="8"/>
      <c r="I5" s="8"/>
      <c r="J5" s="8"/>
      <c r="K5" s="8"/>
      <c r="L5" s="8"/>
      <c r="M5" s="8"/>
      <c r="N5" s="8"/>
      <c r="O5" s="8"/>
      <c r="P5" s="8"/>
      <c r="Q5" s="8"/>
      <c r="R5" s="8"/>
      <c r="S5" s="8"/>
      <c r="T5" s="8"/>
      <c r="U5" s="8"/>
    </row>
    <row r="6" spans="1:21" s="35" customFormat="1" ht="14.1" customHeight="1">
      <c r="B6" s="77" t="s">
        <v>60</v>
      </c>
      <c r="C6" s="63"/>
      <c r="D6" s="63"/>
      <c r="E6" s="63"/>
      <c r="F6" s="63"/>
      <c r="G6" s="63"/>
      <c r="H6" s="63"/>
      <c r="I6" s="63"/>
      <c r="J6" s="63"/>
      <c r="K6" s="63"/>
    </row>
    <row r="7" spans="1:21" s="6" customFormat="1" ht="9" customHeight="1">
      <c r="A7" s="20"/>
      <c r="B7" s="24"/>
      <c r="C7" s="20"/>
      <c r="D7" s="20"/>
      <c r="E7" s="25"/>
      <c r="F7" s="25"/>
      <c r="G7" s="25"/>
      <c r="H7" s="25"/>
      <c r="I7" s="25"/>
      <c r="J7" s="25"/>
      <c r="K7" s="25"/>
      <c r="L7" s="20"/>
      <c r="M7" s="20"/>
      <c r="N7" s="20"/>
      <c r="O7" s="20"/>
      <c r="P7" s="20"/>
      <c r="Q7" s="20"/>
      <c r="R7" s="20"/>
      <c r="S7" s="20"/>
      <c r="T7" s="20"/>
      <c r="U7" s="20"/>
    </row>
    <row r="8" spans="1:21" s="6" customFormat="1" ht="14.1" customHeight="1">
      <c r="A8" s="20"/>
      <c r="B8" s="72" t="s">
        <v>37</v>
      </c>
      <c r="C8" s="72"/>
      <c r="D8" s="72"/>
      <c r="E8" s="73"/>
      <c r="F8" s="73"/>
      <c r="G8" s="73"/>
      <c r="H8" s="73"/>
      <c r="I8" s="73"/>
      <c r="J8" s="73"/>
      <c r="K8" s="73"/>
      <c r="L8" s="73"/>
      <c r="M8" s="73"/>
      <c r="N8" s="74"/>
      <c r="O8" s="75"/>
      <c r="P8" s="75"/>
      <c r="Q8" s="20"/>
      <c r="R8" s="20"/>
      <c r="S8" s="20"/>
      <c r="T8" s="20"/>
      <c r="U8" s="20"/>
    </row>
    <row r="9" spans="1:21" s="6" customFormat="1" ht="14.1" customHeight="1">
      <c r="A9" s="20"/>
      <c r="B9" s="72" t="s">
        <v>24</v>
      </c>
      <c r="C9" s="72"/>
      <c r="D9" s="72"/>
      <c r="E9" s="73"/>
      <c r="F9" s="73"/>
      <c r="G9" s="73"/>
      <c r="H9" s="73"/>
      <c r="I9" s="73"/>
      <c r="J9" s="73"/>
      <c r="K9" s="73"/>
      <c r="L9" s="73"/>
      <c r="M9" s="73"/>
      <c r="N9" s="74"/>
      <c r="O9" s="75"/>
      <c r="P9" s="75"/>
      <c r="Q9" s="20"/>
      <c r="R9" s="20"/>
      <c r="S9" s="20"/>
      <c r="T9" s="20"/>
      <c r="U9" s="20"/>
    </row>
    <row r="10" spans="1:21" s="6" customFormat="1" ht="14.1" customHeight="1">
      <c r="A10" s="20"/>
      <c r="B10" s="72" t="s">
        <v>23</v>
      </c>
      <c r="C10" s="72"/>
      <c r="D10" s="72"/>
      <c r="E10" s="73"/>
      <c r="F10" s="73"/>
      <c r="G10" s="73"/>
      <c r="H10" s="73"/>
      <c r="I10" s="73"/>
      <c r="J10" s="73"/>
      <c r="K10" s="73"/>
      <c r="L10" s="73"/>
      <c r="M10" s="73"/>
      <c r="N10" s="74"/>
      <c r="O10" s="75"/>
      <c r="P10" s="75"/>
      <c r="Q10" s="20"/>
      <c r="R10" s="20"/>
      <c r="S10" s="20"/>
      <c r="T10" s="20"/>
      <c r="U10" s="20"/>
    </row>
    <row r="11" spans="1:21">
      <c r="A11" s="8"/>
      <c r="B11" s="8"/>
      <c r="C11" s="8"/>
      <c r="D11" s="8"/>
      <c r="E11" s="8"/>
      <c r="F11" s="8"/>
      <c r="G11" s="8"/>
      <c r="H11" s="8"/>
      <c r="I11" s="8"/>
      <c r="J11" s="8"/>
      <c r="K11" s="8"/>
      <c r="L11" s="8"/>
      <c r="M11" s="8"/>
      <c r="N11" s="8"/>
      <c r="O11" s="8"/>
      <c r="P11" s="8"/>
      <c r="Q11" s="8"/>
      <c r="R11" s="8"/>
      <c r="S11" s="8"/>
      <c r="T11" s="8"/>
      <c r="U11" s="8"/>
    </row>
    <row r="12" spans="1:21" ht="15.75" thickBot="1">
      <c r="A12" s="8"/>
      <c r="B12" s="8"/>
      <c r="C12" s="8"/>
      <c r="D12" s="8"/>
      <c r="E12" s="8"/>
      <c r="F12" s="8"/>
      <c r="G12" s="8"/>
      <c r="H12" s="8"/>
      <c r="I12" s="8"/>
      <c r="J12" s="8"/>
      <c r="K12" s="8"/>
      <c r="L12" s="8"/>
      <c r="M12" s="8"/>
      <c r="N12" s="8"/>
      <c r="O12" s="8"/>
      <c r="P12" s="8"/>
      <c r="Q12" s="8"/>
      <c r="R12" s="8"/>
      <c r="S12" s="8"/>
      <c r="T12" s="8"/>
      <c r="U12" s="8"/>
    </row>
    <row r="13" spans="1:21" s="6" customFormat="1" ht="17.100000000000001" customHeight="1" thickBot="1">
      <c r="A13" s="9"/>
      <c r="B13" s="4" t="s">
        <v>7</v>
      </c>
      <c r="C13" s="26" t="s">
        <v>2</v>
      </c>
      <c r="D13" s="27" t="s">
        <v>0</v>
      </c>
      <c r="E13" s="28" t="s">
        <v>1</v>
      </c>
      <c r="F13" s="28" t="s">
        <v>3</v>
      </c>
      <c r="G13" s="29" t="s">
        <v>4</v>
      </c>
      <c r="H13" s="30" t="s">
        <v>5</v>
      </c>
      <c r="I13" s="20"/>
      <c r="J13" s="7" t="s">
        <v>68</v>
      </c>
      <c r="K13" s="10"/>
      <c r="L13" s="5"/>
      <c r="M13" s="32"/>
      <c r="N13" s="20"/>
      <c r="O13" s="20"/>
      <c r="P13" s="7" t="s">
        <v>69</v>
      </c>
      <c r="Q13" s="10"/>
      <c r="R13" s="5"/>
      <c r="S13" s="32"/>
      <c r="T13" s="20"/>
      <c r="U13" s="20"/>
    </row>
    <row r="14" spans="1:21" s="6" customFormat="1" ht="17.100000000000001" customHeight="1">
      <c r="A14" s="1">
        <v>1</v>
      </c>
      <c r="B14" s="47" t="s">
        <v>57</v>
      </c>
      <c r="C14" s="11">
        <f>COUNT(M14,N17,S14)</f>
        <v>2</v>
      </c>
      <c r="D14" s="12">
        <f>IF(M14&gt;N14,1,0)+IF(N17&gt;M17,1,0)+IF(S14&gt;T14,1,0)</f>
        <v>1</v>
      </c>
      <c r="E14" s="12">
        <f>IF(M14&lt;N14,1,0)+IF(N17&lt;M17,1,0)+IF(S14&lt;T14,1,0)</f>
        <v>1</v>
      </c>
      <c r="F14" s="12">
        <f>VALUE(M14+N17+S14)</f>
        <v>3</v>
      </c>
      <c r="G14" s="12">
        <f>VALUE(N14+M17+T14)</f>
        <v>3</v>
      </c>
      <c r="H14" s="13">
        <f>AVERAGE(F14-G14)</f>
        <v>0</v>
      </c>
      <c r="I14" s="39"/>
      <c r="J14" s="50" t="str">
        <f>B14</f>
        <v>CT LLUCMAJOR</v>
      </c>
      <c r="K14" s="51"/>
      <c r="L14" s="52" t="str">
        <f>B17</f>
        <v>DESCANSA</v>
      </c>
      <c r="M14" s="49"/>
      <c r="N14" s="49"/>
      <c r="O14" s="53"/>
      <c r="P14" s="50" t="str">
        <f>B14</f>
        <v>CT LLUCMAJOR</v>
      </c>
      <c r="Q14" s="51" t="s">
        <v>6</v>
      </c>
      <c r="R14" s="50" t="str">
        <f>B15</f>
        <v>GLOBAL TC</v>
      </c>
      <c r="S14" s="94">
        <v>0</v>
      </c>
      <c r="T14" s="94">
        <v>3</v>
      </c>
      <c r="U14" s="20"/>
    </row>
    <row r="15" spans="1:21" s="6" customFormat="1" ht="17.100000000000001" customHeight="1">
      <c r="A15" s="2">
        <v>2</v>
      </c>
      <c r="B15" s="48" t="s">
        <v>11</v>
      </c>
      <c r="C15" s="14">
        <f>COUNT(M15,N18,T14)</f>
        <v>2</v>
      </c>
      <c r="D15" s="14">
        <f>IF(M15&gt;N15,1,0)+IF(N18&gt;M18,1,0)+IF(T14&gt;S14,1,0)</f>
        <v>1</v>
      </c>
      <c r="E15" s="14">
        <f>IF(M15&lt;N15,1,0)+IF(N18&lt;M18,1,0)+IF(T14&lt;S14,1,0)</f>
        <v>1</v>
      </c>
      <c r="F15" s="14">
        <f>VALUE(M15+N18+T14)</f>
        <v>3</v>
      </c>
      <c r="G15" s="14">
        <f>VALUE(N15+M18+S14)</f>
        <v>3</v>
      </c>
      <c r="H15" s="15">
        <f>AVERAGE(F15-G15)</f>
        <v>0</v>
      </c>
      <c r="I15" s="39"/>
      <c r="J15" s="50" t="str">
        <f>B15</f>
        <v>GLOBAL TC</v>
      </c>
      <c r="K15" s="51" t="s">
        <v>6</v>
      </c>
      <c r="L15" s="54" t="str">
        <f>B16</f>
        <v>CT MANACOR</v>
      </c>
      <c r="M15" s="94">
        <v>0</v>
      </c>
      <c r="N15" s="94">
        <v>3</v>
      </c>
      <c r="O15" s="53"/>
      <c r="P15" s="54" t="str">
        <f>B16</f>
        <v>CT MANACOR</v>
      </c>
      <c r="Q15" s="51"/>
      <c r="R15" s="82" t="str">
        <f>B17</f>
        <v>DESCANSA</v>
      </c>
      <c r="S15" s="49"/>
      <c r="T15" s="49"/>
      <c r="U15" s="20"/>
    </row>
    <row r="16" spans="1:21" s="6" customFormat="1" ht="17.100000000000001" customHeight="1" thickBot="1">
      <c r="A16" s="3">
        <v>3</v>
      </c>
      <c r="B16" s="61" t="s">
        <v>25</v>
      </c>
      <c r="C16" s="16">
        <f>COUNT(N15,M17,S15)</f>
        <v>2</v>
      </c>
      <c r="D16" s="69">
        <f>IF(M17&gt;N17,1,0)+IF(N15&gt;M15,1,0)+IF(S15&gt;T15,1,0)</f>
        <v>1</v>
      </c>
      <c r="E16" s="69">
        <f>IF(M17&lt;N17,1,0)+IF(N15&lt;M15,1,0)+IF(S15&lt;T15,1,0)</f>
        <v>1</v>
      </c>
      <c r="F16" s="69">
        <f>VALUE(N15+M17+S15)</f>
        <v>3</v>
      </c>
      <c r="G16" s="69">
        <f>VALUE(M15+N17+T15)</f>
        <v>3</v>
      </c>
      <c r="H16" s="70">
        <f>AVERAGE(F16-G16)</f>
        <v>0</v>
      </c>
      <c r="I16" s="20"/>
      <c r="J16" s="7" t="s">
        <v>65</v>
      </c>
      <c r="K16" s="10"/>
      <c r="L16" s="5"/>
      <c r="M16" s="32"/>
      <c r="N16" s="20"/>
      <c r="O16" s="20"/>
      <c r="P16" s="20"/>
      <c r="Q16" s="20"/>
      <c r="R16" s="20"/>
      <c r="S16" s="20"/>
      <c r="T16" s="20"/>
      <c r="U16" s="20"/>
    </row>
    <row r="17" spans="1:21" s="6" customFormat="1" ht="17.100000000000001" customHeight="1">
      <c r="A17" s="79">
        <v>4</v>
      </c>
      <c r="B17" s="80" t="s">
        <v>14</v>
      </c>
      <c r="C17" s="81">
        <f>COUNT(N14,M18,T15)</f>
        <v>0</v>
      </c>
      <c r="D17" s="81">
        <f>IF(N14&gt;M14,1,0)+IF(M18&gt;N18,1,0)+IF(T15&gt;S15,1,0)</f>
        <v>0</v>
      </c>
      <c r="E17" s="81">
        <f>IF(N14&lt;M14,1,0)+IF(M18&lt;N18,1,0)+IF(T15&lt;S15,1,0)</f>
        <v>0</v>
      </c>
      <c r="F17" s="81">
        <f>VALUE(N14+M18+T15)</f>
        <v>0</v>
      </c>
      <c r="G17" s="81">
        <f>VALUE(M14+N18+S15)</f>
        <v>0</v>
      </c>
      <c r="H17" s="81">
        <f>AVERAGE(F17-G17)</f>
        <v>0</v>
      </c>
      <c r="I17" s="20"/>
      <c r="J17" s="50" t="str">
        <f>B16</f>
        <v>CT MANACOR</v>
      </c>
      <c r="K17" s="51" t="s">
        <v>6</v>
      </c>
      <c r="L17" s="56" t="str">
        <f>B14</f>
        <v>CT LLUCMAJOR</v>
      </c>
      <c r="M17" s="94">
        <v>0</v>
      </c>
      <c r="N17" s="94">
        <v>3</v>
      </c>
      <c r="O17" s="20"/>
      <c r="P17" s="20"/>
      <c r="Q17" s="20"/>
      <c r="R17" s="20"/>
      <c r="S17" s="20"/>
      <c r="T17" s="20"/>
      <c r="U17" s="20"/>
    </row>
    <row r="18" spans="1:21" s="6" customFormat="1" ht="17.100000000000001" customHeight="1">
      <c r="A18" s="20"/>
      <c r="B18" s="20"/>
      <c r="C18" s="20"/>
      <c r="D18" s="20"/>
      <c r="E18" s="20"/>
      <c r="F18" s="20"/>
      <c r="G18" s="20"/>
      <c r="H18" s="20"/>
      <c r="I18" s="20"/>
      <c r="J18" s="57" t="str">
        <f>B17</f>
        <v>DESCANSA</v>
      </c>
      <c r="K18" s="51"/>
      <c r="L18" s="58" t="str">
        <f>B15</f>
        <v>GLOBAL TC</v>
      </c>
      <c r="M18" s="55"/>
      <c r="N18" s="55"/>
      <c r="O18" s="20"/>
      <c r="P18" s="20"/>
      <c r="Q18" s="20"/>
      <c r="R18" s="20"/>
      <c r="S18" s="20"/>
      <c r="T18" s="20"/>
      <c r="U18" s="20"/>
    </row>
    <row r="19" spans="1:21" ht="15" customHeight="1">
      <c r="A19" s="20"/>
      <c r="B19" s="20"/>
      <c r="C19" s="20"/>
      <c r="D19" s="20"/>
      <c r="E19" s="20"/>
      <c r="F19" s="20"/>
      <c r="G19" s="20"/>
      <c r="H19" s="20"/>
      <c r="I19" s="20"/>
      <c r="J19" s="20"/>
      <c r="K19" s="20"/>
      <c r="L19" s="20"/>
      <c r="M19" s="20"/>
      <c r="N19" s="20"/>
      <c r="O19" s="20"/>
      <c r="P19" s="20"/>
      <c r="Q19" s="20"/>
      <c r="R19" s="20"/>
      <c r="S19" s="20"/>
      <c r="T19" s="20"/>
      <c r="U19" s="8"/>
    </row>
    <row r="20" spans="1:21" s="6" customFormat="1" ht="12.95" customHeight="1">
      <c r="A20" s="20"/>
      <c r="B20" s="145" t="s">
        <v>18</v>
      </c>
      <c r="C20" s="145"/>
      <c r="D20" s="145"/>
      <c r="E20" s="145"/>
      <c r="F20" s="145"/>
      <c r="G20" s="145"/>
      <c r="H20" s="145"/>
      <c r="I20" s="145"/>
      <c r="J20" s="145"/>
      <c r="K20" s="145"/>
      <c r="L20" s="145"/>
      <c r="M20" s="20"/>
      <c r="N20" s="20"/>
      <c r="O20" s="20"/>
      <c r="P20" s="20"/>
      <c r="Q20" s="20"/>
      <c r="R20" s="20"/>
      <c r="S20" s="20"/>
      <c r="T20" s="20"/>
      <c r="U20" s="20"/>
    </row>
    <row r="21" spans="1:21">
      <c r="A21" s="8"/>
      <c r="B21" s="145"/>
      <c r="C21" s="145"/>
      <c r="D21" s="145"/>
      <c r="E21" s="145"/>
      <c r="F21" s="145"/>
      <c r="G21" s="145"/>
      <c r="H21" s="145"/>
      <c r="I21" s="145"/>
      <c r="J21" s="145"/>
      <c r="K21" s="145"/>
      <c r="L21" s="145"/>
      <c r="M21" s="8"/>
      <c r="N21" s="8"/>
      <c r="O21" s="8"/>
    </row>
    <row r="22" spans="1:21" ht="12.95" customHeight="1">
      <c r="A22" s="8"/>
      <c r="B22" s="8"/>
      <c r="C22" s="8"/>
      <c r="D22" s="8"/>
      <c r="E22" s="8"/>
      <c r="F22" s="8"/>
      <c r="G22" s="8"/>
      <c r="H22" s="8"/>
      <c r="I22" s="8"/>
      <c r="J22" s="8"/>
      <c r="K22" s="8"/>
      <c r="L22" s="8"/>
      <c r="M22" s="8"/>
      <c r="N22" s="8"/>
      <c r="O22" s="8"/>
    </row>
    <row r="23" spans="1:21" ht="15" customHeight="1">
      <c r="A23" s="8"/>
      <c r="M23" s="8"/>
      <c r="N23" s="8"/>
      <c r="O23" s="8"/>
    </row>
    <row r="24" spans="1:21" ht="19.5" customHeight="1">
      <c r="A24" s="8"/>
      <c r="B24" s="115" t="s">
        <v>99</v>
      </c>
      <c r="C24" s="116"/>
      <c r="D24" s="116"/>
      <c r="E24" s="116"/>
      <c r="F24" s="116"/>
      <c r="G24" s="116"/>
      <c r="H24" s="116"/>
      <c r="I24" s="116"/>
      <c r="J24" s="116"/>
      <c r="K24" s="75"/>
      <c r="L24" s="75"/>
      <c r="M24" s="8"/>
      <c r="N24" s="8"/>
      <c r="O24" s="8"/>
    </row>
    <row r="25" spans="1:21">
      <c r="A25" s="8"/>
      <c r="B25" s="115" t="s">
        <v>100</v>
      </c>
      <c r="C25" s="116"/>
      <c r="D25" s="116"/>
      <c r="E25" s="116"/>
      <c r="F25" s="116"/>
      <c r="G25" s="116"/>
      <c r="H25" s="116"/>
      <c r="I25" s="116"/>
      <c r="J25" s="116"/>
      <c r="K25" s="75"/>
      <c r="L25" s="75"/>
      <c r="M25" s="8"/>
      <c r="N25" s="8"/>
      <c r="O25" s="8"/>
    </row>
    <row r="26" spans="1:21">
      <c r="B26" s="115" t="s">
        <v>98</v>
      </c>
      <c r="C26" s="116"/>
      <c r="D26" s="116"/>
      <c r="E26" s="116"/>
      <c r="F26" s="116"/>
      <c r="G26" s="116"/>
      <c r="H26" s="116"/>
      <c r="I26" s="116"/>
      <c r="J26" s="116"/>
      <c r="K26" s="75"/>
      <c r="L26" s="75"/>
      <c r="M26" s="8"/>
      <c r="N26" s="8"/>
      <c r="O26" s="8"/>
      <c r="P26" s="8"/>
    </row>
  </sheetData>
  <mergeCells count="1">
    <mergeCell ref="B20:L21"/>
  </mergeCells>
  <pageMargins left="0.70866141732283472" right="0.70866141732283472" top="0.74803149606299213" bottom="0.74803149606299213" header="0.31496062992125984" footer="0.31496062992125984"/>
  <pageSetup paperSize="9" scale="75" orientation="landscape" r:id="rId1"/>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W45"/>
  <sheetViews>
    <sheetView workbookViewId="0">
      <selection activeCell="C31" sqref="C31:F31"/>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38</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9" t="s">
        <v>21</v>
      </c>
      <c r="C5" s="59"/>
      <c r="D5" s="8"/>
      <c r="E5" s="8"/>
      <c r="F5" s="8"/>
      <c r="G5" s="8"/>
      <c r="H5" s="8"/>
      <c r="I5" s="8"/>
      <c r="J5" s="8"/>
      <c r="K5" s="8"/>
      <c r="L5" s="8"/>
      <c r="M5" s="8"/>
      <c r="N5" s="8"/>
      <c r="O5" s="8"/>
      <c r="P5" s="8"/>
      <c r="Q5" s="8"/>
      <c r="R5" s="8"/>
      <c r="S5" s="8"/>
      <c r="T5" s="8"/>
      <c r="U5" s="8"/>
      <c r="V5" s="8"/>
      <c r="W5" s="8"/>
    </row>
    <row r="6" spans="1:23" s="35" customFormat="1" ht="14.1" customHeight="1">
      <c r="B6" s="141" t="s">
        <v>70</v>
      </c>
      <c r="C6" s="141"/>
      <c r="D6" s="141"/>
      <c r="E6" s="141"/>
      <c r="F6" s="141"/>
      <c r="G6" s="141"/>
      <c r="H6" s="141"/>
      <c r="I6" s="141"/>
      <c r="J6" s="141"/>
      <c r="K6" s="141"/>
      <c r="L6" s="141"/>
      <c r="M6" s="83"/>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75"/>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75"/>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75"/>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61</v>
      </c>
      <c r="M13" s="10"/>
      <c r="N13" s="5"/>
      <c r="O13" s="32"/>
      <c r="P13" s="20"/>
      <c r="Q13" s="20"/>
      <c r="R13" s="7" t="s">
        <v>63</v>
      </c>
      <c r="S13" s="10"/>
      <c r="T13" s="5"/>
      <c r="U13" s="32"/>
      <c r="V13" s="20"/>
      <c r="W13" s="20"/>
    </row>
    <row r="14" spans="1:23" s="6" customFormat="1" ht="17.100000000000001" customHeight="1">
      <c r="A14" s="1">
        <v>1</v>
      </c>
      <c r="B14" s="102" t="s">
        <v>12</v>
      </c>
      <c r="C14" s="66">
        <v>1</v>
      </c>
      <c r="D14" s="66">
        <v>5475</v>
      </c>
      <c r="E14" s="11">
        <f>COUNT(O14,P17,U14)</f>
        <v>2</v>
      </c>
      <c r="F14" s="12">
        <f>IF(O14&gt;P14,1,0)+IF(P17&gt;O17,1,0)+IF(U14&gt;V14,1,0)</f>
        <v>2</v>
      </c>
      <c r="G14" s="12">
        <f>IF(O14&lt;P14,1,0)+IF(P17&lt;O17,1,0)+IF(U14&lt;V14,1,0)</f>
        <v>0</v>
      </c>
      <c r="H14" s="12">
        <f>VALUE(O14+P17+U14)</f>
        <v>8</v>
      </c>
      <c r="I14" s="12">
        <f>VALUE(P14+O17+V14)</f>
        <v>0</v>
      </c>
      <c r="J14" s="13">
        <f>AVERAGE(H14-I14)</f>
        <v>8</v>
      </c>
      <c r="K14" s="39"/>
      <c r="L14" s="50" t="str">
        <f>B14</f>
        <v>CT LA SALLE</v>
      </c>
      <c r="M14" s="51"/>
      <c r="N14" s="52" t="str">
        <f>B17</f>
        <v>DESCANSA</v>
      </c>
      <c r="O14" s="111"/>
      <c r="P14" s="111"/>
      <c r="Q14" s="53"/>
      <c r="R14" s="50" t="str">
        <f>B14</f>
        <v>CT LA SALLE</v>
      </c>
      <c r="S14" s="51" t="s">
        <v>6</v>
      </c>
      <c r="T14" s="50" t="str">
        <f>B15</f>
        <v>CT POLLENTIA</v>
      </c>
      <c r="U14" s="49">
        <v>4</v>
      </c>
      <c r="V14" s="49">
        <v>0</v>
      </c>
      <c r="W14" s="20"/>
    </row>
    <row r="15" spans="1:23" s="6" customFormat="1" ht="17.100000000000001" customHeight="1">
      <c r="A15" s="2">
        <v>2</v>
      </c>
      <c r="B15" s="48" t="s">
        <v>13</v>
      </c>
      <c r="C15" s="67">
        <v>3</v>
      </c>
      <c r="D15" s="67">
        <v>9626</v>
      </c>
      <c r="E15" s="14">
        <f>COUNT(O15,P18,V14)</f>
        <v>2</v>
      </c>
      <c r="F15" s="14">
        <f>IF(O15&gt;P15,1,0)+IF(P18&gt;O18,1,0)+IF(V14&gt;U14,1,0)</f>
        <v>1</v>
      </c>
      <c r="G15" s="14">
        <f>IF(O15&lt;P15,1,0)+IF(P18&lt;O18,1,0)+IF(V14&lt;U14,1,0)</f>
        <v>1</v>
      </c>
      <c r="H15" s="14">
        <f>VALUE(O15+P18+V14)</f>
        <v>3</v>
      </c>
      <c r="I15" s="14">
        <f>VALUE(P15+O18+U14)</f>
        <v>5</v>
      </c>
      <c r="J15" s="15">
        <f>AVERAGE(H15-I15)</f>
        <v>-2</v>
      </c>
      <c r="K15" s="39"/>
      <c r="L15" s="50" t="str">
        <f>B15</f>
        <v>CT POLLENTIA</v>
      </c>
      <c r="M15" s="51" t="s">
        <v>6</v>
      </c>
      <c r="N15" s="54" t="str">
        <f>B16</f>
        <v>SPORTING TC</v>
      </c>
      <c r="O15" s="49">
        <v>3</v>
      </c>
      <c r="P15" s="49">
        <v>1</v>
      </c>
      <c r="Q15" s="53"/>
      <c r="R15" s="54" t="str">
        <f>B16</f>
        <v>SPORTING TC</v>
      </c>
      <c r="S15" s="51"/>
      <c r="T15" s="82" t="str">
        <f>B17</f>
        <v>DESCANSA</v>
      </c>
      <c r="U15" s="111"/>
      <c r="V15" s="111"/>
      <c r="W15" s="20"/>
    </row>
    <row r="16" spans="1:23" s="6" customFormat="1" ht="17.100000000000001" customHeight="1" thickBot="1">
      <c r="A16" s="3">
        <v>3</v>
      </c>
      <c r="B16" s="61" t="s">
        <v>72</v>
      </c>
      <c r="C16" s="68"/>
      <c r="D16" s="68">
        <v>19972</v>
      </c>
      <c r="E16" s="16">
        <f>COUNT(P15,O17,U15)</f>
        <v>2</v>
      </c>
      <c r="F16" s="69">
        <f>IF(O17&gt;P17,1,0)+IF(P15&gt;O15,1,0)+IF(U15&gt;V15,1,0)</f>
        <v>0</v>
      </c>
      <c r="G16" s="69">
        <f>IF(O17&lt;P17,1,0)+IF(P15&lt;O15,1,0)+IF(U15&lt;V15,1,0)</f>
        <v>2</v>
      </c>
      <c r="H16" s="69">
        <f>VALUE(P15+O17+U15)</f>
        <v>1</v>
      </c>
      <c r="I16" s="69">
        <f>VALUE(O15+P17+V15)</f>
        <v>7</v>
      </c>
      <c r="J16" s="70">
        <f>AVERAGE(H16-I16)</f>
        <v>-6</v>
      </c>
      <c r="K16" s="20"/>
      <c r="L16" s="7" t="s">
        <v>62</v>
      </c>
      <c r="M16" s="10"/>
      <c r="N16" s="5"/>
      <c r="O16" s="32"/>
      <c r="P16" s="20"/>
      <c r="Q16" s="20"/>
      <c r="R16" s="20"/>
      <c r="S16" s="20"/>
      <c r="T16" s="20"/>
      <c r="U16" s="20"/>
      <c r="V16" s="20"/>
      <c r="W16" s="20"/>
    </row>
    <row r="17" spans="1:23" s="6" customFormat="1" ht="17.100000000000001" customHeight="1">
      <c r="A17" s="79">
        <v>4</v>
      </c>
      <c r="B17" s="80" t="s">
        <v>14</v>
      </c>
      <c r="C17" s="71"/>
      <c r="D17" s="71"/>
      <c r="E17" s="81">
        <f>COUNT(P14,O18,V15)</f>
        <v>0</v>
      </c>
      <c r="F17" s="81">
        <f>IF(P14&gt;O14,1,0)+IF(O18&gt;P18,1,0)+IF(V15&gt;U15,1,0)</f>
        <v>0</v>
      </c>
      <c r="G17" s="81">
        <f>IF(P14&lt;O14,1,0)+IF(O18&lt;P18,1,0)+IF(V15&lt;U15,1,0)</f>
        <v>0</v>
      </c>
      <c r="H17" s="81">
        <f>VALUE(P14+O18+V15)</f>
        <v>0</v>
      </c>
      <c r="I17" s="81">
        <f>VALUE(O14+P18+U15)</f>
        <v>0</v>
      </c>
      <c r="J17" s="81">
        <f>AVERAGE(H17-I17)</f>
        <v>0</v>
      </c>
      <c r="K17" s="20"/>
      <c r="L17" s="50" t="str">
        <f>B16</f>
        <v>SPORTING TC</v>
      </c>
      <c r="M17" s="51" t="s">
        <v>6</v>
      </c>
      <c r="N17" s="56" t="str">
        <f>B14</f>
        <v>CT LA SALLE</v>
      </c>
      <c r="O17" s="49">
        <v>0</v>
      </c>
      <c r="P17" s="49">
        <v>4</v>
      </c>
      <c r="Q17" s="20"/>
      <c r="R17" s="20"/>
      <c r="S17" s="20"/>
      <c r="T17" s="20"/>
      <c r="U17" s="20"/>
      <c r="V17" s="20"/>
      <c r="W17" s="20"/>
    </row>
    <row r="18" spans="1:23" s="6" customFormat="1" ht="17.100000000000001" customHeight="1">
      <c r="A18" s="20"/>
      <c r="B18" s="20"/>
      <c r="C18" s="39"/>
      <c r="D18" s="20"/>
      <c r="E18" s="20"/>
      <c r="F18" s="20"/>
      <c r="G18" s="20"/>
      <c r="H18" s="20"/>
      <c r="I18" s="20"/>
      <c r="J18" s="20"/>
      <c r="K18" s="20"/>
      <c r="L18" s="57" t="str">
        <f>B17</f>
        <v>DESCANSA</v>
      </c>
      <c r="M18" s="51"/>
      <c r="N18" s="58" t="str">
        <f>B15</f>
        <v>CT POLLENTIA</v>
      </c>
      <c r="O18" s="111"/>
      <c r="P18" s="111"/>
      <c r="Q18" s="20"/>
      <c r="R18" s="20"/>
      <c r="S18" s="20"/>
      <c r="T18" s="20"/>
      <c r="U18" s="20"/>
      <c r="V18" s="20"/>
      <c r="W18" s="20"/>
    </row>
    <row r="19" spans="1:23" ht="17.100000000000001" customHeight="1" thickBot="1">
      <c r="A19" s="20"/>
      <c r="B19" s="20"/>
      <c r="C19" s="39"/>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61</v>
      </c>
      <c r="M20" s="10"/>
      <c r="N20" s="5"/>
      <c r="O20" s="32"/>
      <c r="P20" s="20"/>
      <c r="Q20" s="20"/>
      <c r="R20" s="7" t="s">
        <v>63</v>
      </c>
      <c r="S20" s="10"/>
      <c r="T20" s="5"/>
      <c r="U20" s="32"/>
      <c r="V20" s="20"/>
      <c r="W20" s="20"/>
    </row>
    <row r="21" spans="1:23" s="6" customFormat="1" ht="17.100000000000001" customHeight="1">
      <c r="A21" s="1">
        <v>1</v>
      </c>
      <c r="B21" s="47" t="s">
        <v>58</v>
      </c>
      <c r="C21" s="66">
        <v>2</v>
      </c>
      <c r="D21" s="66">
        <v>8451</v>
      </c>
      <c r="E21" s="11">
        <f>COUNT(O21,P24,U21)</f>
        <v>2</v>
      </c>
      <c r="F21" s="12">
        <f>IF(O21&gt;P21,1,0)+IF(P24&gt;O24,1,0)+IF(U21&gt;V21,1,0)</f>
        <v>1</v>
      </c>
      <c r="G21" s="12">
        <f>IF(O21&lt;P21,1,0)+IF(P24&lt;O24,1,0)+IF(U21&lt;V21,1,0)</f>
        <v>1</v>
      </c>
      <c r="H21" s="12">
        <f>VALUE(O21+P24+U21)</f>
        <v>6</v>
      </c>
      <c r="I21" s="12">
        <f>VALUE(P21+O24+V21)</f>
        <v>3</v>
      </c>
      <c r="J21" s="13">
        <f>AVERAGE(H21-I21)</f>
        <v>3</v>
      </c>
      <c r="K21" s="39"/>
      <c r="L21" s="50" t="str">
        <f>B21</f>
        <v>RAFA NADAL CLUB</v>
      </c>
      <c r="M21" s="51"/>
      <c r="N21" s="52" t="str">
        <f>B24</f>
        <v>DESCANSA</v>
      </c>
      <c r="O21" s="111"/>
      <c r="P21" s="111"/>
      <c r="Q21" s="53"/>
      <c r="R21" s="50" t="str">
        <f>B21</f>
        <v>RAFA NADAL CLUB</v>
      </c>
      <c r="S21" s="51" t="s">
        <v>6</v>
      </c>
      <c r="T21" s="50" t="str">
        <f>B22</f>
        <v>DELTA TC</v>
      </c>
      <c r="U21" s="49">
        <v>2</v>
      </c>
      <c r="V21" s="49">
        <v>3</v>
      </c>
      <c r="W21" s="20"/>
    </row>
    <row r="22" spans="1:23" s="6" customFormat="1" ht="17.100000000000001" customHeight="1">
      <c r="A22" s="2">
        <v>2</v>
      </c>
      <c r="B22" s="103" t="s">
        <v>71</v>
      </c>
      <c r="C22" s="67">
        <v>4</v>
      </c>
      <c r="D22" s="67">
        <v>15540</v>
      </c>
      <c r="E22" s="14">
        <f>COUNT(O22,P25,V21)</f>
        <v>2</v>
      </c>
      <c r="F22" s="14">
        <f>IF(O22&gt;P22,1,0)+IF(P25&gt;O25,1,0)+IF(V21&gt;U21,1,0)</f>
        <v>2</v>
      </c>
      <c r="G22" s="14">
        <f>IF(O22&lt;P22,1,0)+IF(P25&lt;O25,1,0)+IF(V21&lt;U21,1,0)</f>
        <v>0</v>
      </c>
      <c r="H22" s="14">
        <f>VALUE(O22+P25+V21)</f>
        <v>6</v>
      </c>
      <c r="I22" s="14">
        <f>VALUE(P22+O25+U21)</f>
        <v>3</v>
      </c>
      <c r="J22" s="15">
        <f>AVERAGE(H22-I22)</f>
        <v>3</v>
      </c>
      <c r="K22" s="39"/>
      <c r="L22" s="50" t="str">
        <f>B22</f>
        <v>DELTA TC</v>
      </c>
      <c r="M22" s="51" t="s">
        <v>6</v>
      </c>
      <c r="N22" s="54" t="str">
        <f>B23</f>
        <v>CT FELANITX</v>
      </c>
      <c r="O22" s="49">
        <v>3</v>
      </c>
      <c r="P22" s="49">
        <v>1</v>
      </c>
      <c r="Q22" s="53"/>
      <c r="R22" s="54" t="str">
        <f>B23</f>
        <v>CT FELANITX</v>
      </c>
      <c r="S22" s="51"/>
      <c r="T22" s="82" t="str">
        <f>B24</f>
        <v>DESCANSA</v>
      </c>
      <c r="U22" s="111"/>
      <c r="V22" s="111"/>
      <c r="W22" s="20"/>
    </row>
    <row r="23" spans="1:23" s="6" customFormat="1" ht="17.100000000000001" customHeight="1" thickBot="1">
      <c r="A23" s="3">
        <v>3</v>
      </c>
      <c r="B23" s="61" t="s">
        <v>73</v>
      </c>
      <c r="C23" s="68"/>
      <c r="D23" s="68">
        <v>20395</v>
      </c>
      <c r="E23" s="16">
        <f>COUNT(P22,O24,U22)</f>
        <v>2</v>
      </c>
      <c r="F23" s="69">
        <f>IF(O24&gt;P24,1,0)+IF(P22&gt;O22,1,0)+IF(U22&gt;V22,1,0)</f>
        <v>0</v>
      </c>
      <c r="G23" s="69">
        <f>IF(O24&lt;P24,1,0)+IF(P22&lt;O22,1,0)+IF(U22&lt;V22,1,0)</f>
        <v>2</v>
      </c>
      <c r="H23" s="69">
        <f>VALUE(P22+O24+U22)</f>
        <v>1</v>
      </c>
      <c r="I23" s="69">
        <f>VALUE(O22+P24+V22)</f>
        <v>7</v>
      </c>
      <c r="J23" s="70">
        <f>AVERAGE(H23-I23)</f>
        <v>-6</v>
      </c>
      <c r="K23" s="20"/>
      <c r="L23" s="7" t="s">
        <v>62</v>
      </c>
      <c r="M23" s="10"/>
      <c r="N23" s="5"/>
      <c r="O23" s="32"/>
      <c r="P23" s="20"/>
      <c r="Q23" s="20"/>
      <c r="R23" s="20"/>
      <c r="S23" s="20"/>
      <c r="T23" s="20"/>
      <c r="U23" s="20"/>
      <c r="V23" s="20"/>
      <c r="W23" s="20"/>
    </row>
    <row r="24" spans="1:23" s="6" customFormat="1" ht="17.100000000000001" customHeight="1">
      <c r="A24" s="79">
        <v>4</v>
      </c>
      <c r="B24" s="80" t="s">
        <v>14</v>
      </c>
      <c r="C24" s="71"/>
      <c r="D24" s="71">
        <v>19972</v>
      </c>
      <c r="E24" s="81">
        <f>COUNT(P21,O25,V22)</f>
        <v>0</v>
      </c>
      <c r="F24" s="81">
        <f>IF(P21&gt;O21,1,0)+IF(O25&gt;P25,1,0)+IF(V22&gt;U22,1,0)</f>
        <v>0</v>
      </c>
      <c r="G24" s="81">
        <f>IF(P21&lt;O21,1,0)+IF(O25&lt;P25,1,0)+IF(V22&lt;U22,1,0)</f>
        <v>0</v>
      </c>
      <c r="H24" s="81">
        <f>VALUE(P21+O25+V22)</f>
        <v>0</v>
      </c>
      <c r="I24" s="81">
        <f>VALUE(O21+P25+U22)</f>
        <v>0</v>
      </c>
      <c r="J24" s="81">
        <f>AVERAGE(H24-I24)</f>
        <v>0</v>
      </c>
      <c r="K24" s="20"/>
      <c r="L24" s="50" t="str">
        <f>B23</f>
        <v>CT FELANITX</v>
      </c>
      <c r="M24" s="51" t="s">
        <v>6</v>
      </c>
      <c r="N24" s="56" t="str">
        <f>B21</f>
        <v>RAFA NADAL CLUB</v>
      </c>
      <c r="O24" s="49">
        <v>0</v>
      </c>
      <c r="P24" s="49">
        <v>4</v>
      </c>
      <c r="Q24" s="20"/>
      <c r="R24" s="20"/>
      <c r="S24" s="20"/>
      <c r="T24" s="20"/>
      <c r="U24" s="20"/>
      <c r="V24" s="20"/>
      <c r="W24" s="20"/>
    </row>
    <row r="25" spans="1:23" s="6" customFormat="1" ht="17.100000000000001" customHeight="1">
      <c r="A25" s="20"/>
      <c r="B25" s="20"/>
      <c r="C25" s="20"/>
      <c r="D25" s="20"/>
      <c r="E25" s="20"/>
      <c r="F25" s="20"/>
      <c r="G25" s="20"/>
      <c r="H25" s="20"/>
      <c r="I25" s="20"/>
      <c r="J25" s="20"/>
      <c r="K25" s="20"/>
      <c r="L25" s="57" t="str">
        <f>B24</f>
        <v>DESCANSA</v>
      </c>
      <c r="M25" s="51"/>
      <c r="N25" s="58" t="str">
        <f>B22</f>
        <v>DELTA TC</v>
      </c>
      <c r="O25" s="111"/>
      <c r="P25" s="111"/>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83</v>
      </c>
      <c r="C28" s="31"/>
      <c r="D28" s="46"/>
      <c r="E28" s="38"/>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12</v>
      </c>
      <c r="C30" s="64"/>
      <c r="D30" s="8"/>
      <c r="E30" s="8"/>
      <c r="F30" s="8"/>
      <c r="G30" s="36"/>
      <c r="H30" s="8"/>
      <c r="I30" s="8"/>
      <c r="J30" s="8"/>
      <c r="K30" s="8"/>
      <c r="L30" s="8"/>
      <c r="M30" s="8"/>
      <c r="N30" s="8"/>
      <c r="O30" s="8"/>
      <c r="P30" s="8"/>
      <c r="Q30" s="8"/>
      <c r="R30" s="8"/>
      <c r="S30" s="8"/>
      <c r="T30" s="8"/>
      <c r="U30" s="8"/>
      <c r="V30" s="8"/>
    </row>
    <row r="31" spans="1:23" ht="15" customHeight="1">
      <c r="A31" s="8"/>
      <c r="B31" s="43"/>
      <c r="C31" s="128" t="s">
        <v>12</v>
      </c>
      <c r="D31" s="129"/>
      <c r="E31" s="129"/>
      <c r="F31" s="129"/>
      <c r="G31" s="36"/>
      <c r="H31" s="8"/>
      <c r="I31" s="8"/>
      <c r="J31" s="8"/>
      <c r="K31" s="8"/>
      <c r="L31" s="8"/>
      <c r="M31" s="8"/>
      <c r="N31" s="8"/>
      <c r="O31" s="8"/>
      <c r="P31" s="8"/>
      <c r="Q31" s="8"/>
      <c r="R31" s="8"/>
      <c r="S31" s="8"/>
      <c r="T31" s="8"/>
      <c r="U31" s="8"/>
    </row>
    <row r="32" spans="1:23" ht="15" customHeight="1">
      <c r="A32" s="8"/>
      <c r="B32" s="44" t="s">
        <v>71</v>
      </c>
      <c r="C32" s="139" t="s">
        <v>95</v>
      </c>
      <c r="D32" s="146"/>
      <c r="E32" s="146"/>
      <c r="F32" s="146"/>
      <c r="G32" s="76"/>
      <c r="H32" s="36"/>
      <c r="I32" s="8"/>
      <c r="J32" s="8"/>
      <c r="K32" s="8"/>
      <c r="L32" s="8"/>
      <c r="M32" s="8"/>
      <c r="N32" s="8"/>
      <c r="O32" s="8"/>
      <c r="P32" s="8"/>
      <c r="Q32" s="8"/>
      <c r="R32" s="8"/>
      <c r="S32" s="8"/>
      <c r="T32" s="8"/>
      <c r="U32" s="8"/>
    </row>
    <row r="33" spans="1:23" ht="15" customHeight="1">
      <c r="A33" s="8"/>
      <c r="B33" s="45"/>
      <c r="C33" s="36"/>
      <c r="D33" s="36"/>
      <c r="E33" s="36"/>
      <c r="F33" s="36"/>
      <c r="G33" s="36"/>
      <c r="H33" s="36"/>
      <c r="I33" s="8"/>
      <c r="J33" s="8"/>
      <c r="K33" s="8"/>
      <c r="L33" s="8"/>
      <c r="M33" s="8"/>
      <c r="N33" s="8"/>
      <c r="O33" s="8"/>
      <c r="P33" s="8"/>
      <c r="Q33" s="8"/>
      <c r="R33" s="8"/>
      <c r="S33" s="8"/>
      <c r="T33" s="8"/>
      <c r="U33" s="8"/>
    </row>
    <row r="34" spans="1:23" ht="12.95" customHeight="1">
      <c r="A34" s="8"/>
      <c r="B34" s="8"/>
      <c r="C34" s="8"/>
      <c r="D34" s="8"/>
      <c r="E34" s="8"/>
      <c r="F34" s="8"/>
      <c r="G34" s="8"/>
      <c r="H34" s="8"/>
      <c r="I34" s="8"/>
      <c r="J34" s="8"/>
      <c r="K34" s="8"/>
      <c r="L34" s="8"/>
      <c r="M34" s="8"/>
      <c r="N34" s="8"/>
      <c r="O34" s="8"/>
      <c r="P34" s="8"/>
      <c r="Q34" s="8"/>
      <c r="R34" s="8"/>
      <c r="S34" s="8"/>
      <c r="T34" s="8"/>
      <c r="U34" s="8"/>
      <c r="V34" s="8"/>
      <c r="W34" s="8"/>
    </row>
    <row r="35" spans="1:23" ht="12.95" customHeight="1">
      <c r="A35" s="8"/>
      <c r="B35" s="8"/>
      <c r="C35" s="8"/>
      <c r="D35" s="8"/>
      <c r="E35" s="8"/>
      <c r="F35" s="8"/>
      <c r="G35" s="8"/>
      <c r="H35" s="8"/>
      <c r="I35" s="8"/>
      <c r="J35" s="8"/>
      <c r="K35" s="8"/>
      <c r="L35" s="8"/>
      <c r="M35" s="8"/>
      <c r="N35" s="8"/>
      <c r="O35" s="8"/>
      <c r="P35" s="8"/>
      <c r="Q35" s="8"/>
      <c r="R35" s="8"/>
      <c r="S35" s="8"/>
      <c r="T35" s="8"/>
      <c r="U35" s="8"/>
      <c r="V35" s="8"/>
      <c r="W35" s="8"/>
    </row>
    <row r="36" spans="1:23" ht="12.95" customHeight="1">
      <c r="R36" s="93">
        <f>114*0.8</f>
        <v>91.2</v>
      </c>
    </row>
    <row r="37" spans="1:23" ht="12.95" customHeight="1"/>
    <row r="38" spans="1:23" ht="12.95" customHeight="1"/>
    <row r="39" spans="1:23" ht="12.95" customHeight="1"/>
    <row r="40" spans="1:23" ht="12.95" customHeight="1"/>
    <row r="41" spans="1:23" ht="12.95" customHeight="1"/>
    <row r="42" spans="1:23" ht="12.95" customHeight="1"/>
    <row r="43" spans="1:23" ht="15.95" customHeight="1"/>
    <row r="44" spans="1:23" ht="15.95" customHeight="1"/>
    <row r="45" spans="1:23" ht="15.95" customHeight="1"/>
  </sheetData>
  <mergeCells count="3">
    <mergeCell ref="B6:L6"/>
    <mergeCell ref="C31:F31"/>
    <mergeCell ref="C32:F32"/>
  </mergeCells>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dimension ref="A1:V30"/>
  <sheetViews>
    <sheetView tabSelected="1" workbookViewId="0">
      <selection activeCell="K14" sqref="K14"/>
    </sheetView>
  </sheetViews>
  <sheetFormatPr baseColWidth="10" defaultRowHeight="15"/>
  <cols>
    <col min="1" max="1" width="3.7109375" customWidth="1"/>
    <col min="2" max="2" width="22.710937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8"/>
      <c r="B1" s="33" t="s">
        <v>56</v>
      </c>
      <c r="C1" s="33"/>
      <c r="D1" s="8"/>
      <c r="E1" s="8"/>
      <c r="F1" s="8"/>
      <c r="G1" s="8"/>
      <c r="H1" s="8"/>
      <c r="I1" s="8"/>
      <c r="J1" s="8"/>
      <c r="K1" s="8"/>
      <c r="L1" s="8"/>
      <c r="M1" s="8"/>
      <c r="N1" s="8"/>
      <c r="O1" s="8"/>
      <c r="P1" s="8"/>
      <c r="Q1" s="8"/>
      <c r="R1" s="8"/>
      <c r="S1" s="8"/>
      <c r="T1" s="8"/>
      <c r="U1" s="8"/>
      <c r="V1" s="8"/>
    </row>
    <row r="2" spans="1:22" ht="8.25" customHeight="1">
      <c r="A2" s="8"/>
      <c r="B2" s="8"/>
      <c r="C2" s="8"/>
      <c r="D2" s="8"/>
      <c r="E2" s="8"/>
      <c r="F2" s="8"/>
      <c r="G2" s="8"/>
      <c r="H2" s="8"/>
      <c r="I2" s="8"/>
      <c r="J2" s="8"/>
      <c r="K2" s="8"/>
      <c r="L2" s="8"/>
      <c r="M2" s="8"/>
      <c r="N2" s="8"/>
      <c r="O2" s="8"/>
      <c r="P2" s="8"/>
      <c r="Q2" s="8"/>
      <c r="R2" s="8"/>
      <c r="S2" s="8"/>
      <c r="T2" s="8"/>
      <c r="U2" s="8"/>
      <c r="V2" s="8"/>
    </row>
    <row r="3" spans="1:22" ht="14.1" customHeight="1">
      <c r="A3" s="8"/>
      <c r="B3" s="31" t="s">
        <v>27</v>
      </c>
      <c r="C3" s="31"/>
      <c r="D3" s="8"/>
      <c r="E3" s="8"/>
      <c r="F3" s="8"/>
      <c r="G3" s="8"/>
      <c r="H3" s="8"/>
      <c r="I3" s="8"/>
      <c r="J3" s="8"/>
      <c r="K3" s="8"/>
      <c r="L3" s="8"/>
      <c r="M3" s="8"/>
      <c r="N3" s="8"/>
      <c r="O3" s="8"/>
      <c r="P3" s="8"/>
      <c r="Q3" s="8"/>
      <c r="R3" s="8"/>
      <c r="S3" s="8"/>
      <c r="T3" s="8"/>
      <c r="U3" s="8"/>
      <c r="V3" s="8"/>
    </row>
    <row r="4" spans="1:22" ht="9" customHeight="1">
      <c r="A4" s="8"/>
      <c r="B4" s="22"/>
      <c r="C4" s="22"/>
      <c r="D4" s="8"/>
      <c r="E4" s="8"/>
      <c r="F4" s="8"/>
      <c r="G4" s="8"/>
      <c r="H4" s="8"/>
      <c r="I4" s="8"/>
      <c r="J4" s="8"/>
      <c r="K4" s="8"/>
      <c r="L4" s="8"/>
      <c r="M4" s="8"/>
      <c r="N4" s="8"/>
      <c r="O4" s="8"/>
      <c r="P4" s="8"/>
      <c r="Q4" s="8"/>
      <c r="R4" s="8"/>
      <c r="S4" s="8"/>
      <c r="T4" s="8"/>
      <c r="U4" s="8"/>
      <c r="V4" s="8"/>
    </row>
    <row r="5" spans="1:22" ht="14.25" customHeight="1">
      <c r="A5" s="8"/>
      <c r="B5" s="60" t="s">
        <v>32</v>
      </c>
      <c r="C5" s="60"/>
      <c r="D5" s="8"/>
      <c r="E5" s="8"/>
      <c r="F5" s="8"/>
      <c r="G5" s="8"/>
      <c r="H5" s="8"/>
      <c r="I5" s="8"/>
      <c r="J5" s="8"/>
      <c r="K5" s="8"/>
      <c r="L5" s="8"/>
      <c r="M5" s="8"/>
      <c r="N5" s="8"/>
      <c r="O5" s="8"/>
      <c r="P5" s="8"/>
      <c r="Q5" s="8"/>
      <c r="R5" s="8"/>
      <c r="S5" s="8"/>
      <c r="T5" s="8"/>
      <c r="U5" s="8"/>
      <c r="V5" s="8"/>
    </row>
    <row r="6" spans="1:22" s="35" customFormat="1" ht="14.1" customHeight="1">
      <c r="B6" s="127" t="s">
        <v>60</v>
      </c>
      <c r="C6" s="127"/>
      <c r="D6" s="127"/>
      <c r="E6" s="127"/>
      <c r="F6" s="127"/>
      <c r="G6" s="127"/>
      <c r="H6" s="127"/>
      <c r="I6" s="127"/>
      <c r="J6" s="127"/>
      <c r="K6" s="127"/>
      <c r="L6" s="77"/>
    </row>
    <row r="7" spans="1:22" s="6" customFormat="1" ht="9" customHeight="1">
      <c r="A7" s="20"/>
      <c r="B7" s="24"/>
      <c r="C7" s="24"/>
      <c r="D7" s="20"/>
      <c r="E7" s="20"/>
      <c r="F7" s="25"/>
      <c r="G7" s="25"/>
      <c r="H7" s="25"/>
      <c r="I7" s="25"/>
      <c r="J7" s="25"/>
      <c r="K7" s="25"/>
      <c r="L7" s="25"/>
      <c r="M7" s="20"/>
      <c r="N7" s="20"/>
      <c r="O7" s="20"/>
      <c r="P7" s="20"/>
      <c r="Q7" s="20"/>
      <c r="R7" s="20"/>
      <c r="S7" s="20"/>
      <c r="T7" s="20"/>
      <c r="U7" s="20"/>
      <c r="V7" s="20"/>
    </row>
    <row r="8" spans="1:22" s="6" customFormat="1" ht="14.1" customHeight="1">
      <c r="A8" s="20"/>
      <c r="B8" s="72" t="s">
        <v>37</v>
      </c>
      <c r="C8" s="72"/>
      <c r="D8" s="73"/>
      <c r="E8" s="73"/>
      <c r="F8" s="73"/>
      <c r="G8" s="73"/>
      <c r="H8" s="73"/>
      <c r="I8" s="73"/>
      <c r="J8" s="73"/>
      <c r="K8" s="73"/>
      <c r="L8" s="73"/>
      <c r="M8" s="74"/>
      <c r="N8" s="75"/>
      <c r="O8" s="75"/>
      <c r="P8" s="75"/>
      <c r="Q8" s="75"/>
      <c r="R8" s="20"/>
      <c r="S8" s="20"/>
      <c r="T8" s="20"/>
      <c r="U8" s="20"/>
      <c r="V8" s="20"/>
    </row>
    <row r="9" spans="1:22" s="6" customFormat="1" ht="14.1" customHeight="1">
      <c r="A9" s="20"/>
      <c r="B9" s="72" t="s">
        <v>24</v>
      </c>
      <c r="C9" s="72"/>
      <c r="D9" s="73"/>
      <c r="E9" s="73"/>
      <c r="F9" s="73"/>
      <c r="G9" s="73"/>
      <c r="H9" s="73"/>
      <c r="I9" s="73"/>
      <c r="J9" s="73"/>
      <c r="K9" s="73"/>
      <c r="L9" s="73"/>
      <c r="M9" s="74"/>
      <c r="N9" s="75"/>
      <c r="O9" s="75"/>
      <c r="P9" s="75"/>
      <c r="Q9" s="75"/>
      <c r="R9" s="20"/>
      <c r="S9" s="20"/>
      <c r="T9" s="20"/>
      <c r="U9" s="20"/>
      <c r="V9" s="20"/>
    </row>
    <row r="10" spans="1:22" s="6" customFormat="1" ht="14.1" customHeight="1">
      <c r="A10" s="20"/>
      <c r="B10" s="72" t="s">
        <v>23</v>
      </c>
      <c r="C10" s="72"/>
      <c r="D10" s="73"/>
      <c r="E10" s="73"/>
      <c r="F10" s="73"/>
      <c r="G10" s="73"/>
      <c r="H10" s="73"/>
      <c r="I10" s="73"/>
      <c r="J10" s="73"/>
      <c r="K10" s="73"/>
      <c r="L10" s="73"/>
      <c r="M10" s="74"/>
      <c r="N10" s="75"/>
      <c r="O10" s="75"/>
      <c r="P10" s="75"/>
      <c r="Q10" s="75"/>
      <c r="R10" s="20"/>
      <c r="S10" s="20"/>
      <c r="T10" s="20"/>
      <c r="U10" s="20"/>
      <c r="V10" s="20"/>
    </row>
    <row r="11" spans="1:22" s="6" customFormat="1" ht="12.95" customHeight="1">
      <c r="A11" s="20"/>
      <c r="B11" s="24"/>
      <c r="C11" s="24"/>
      <c r="D11" s="20"/>
      <c r="E11" s="20"/>
      <c r="F11" s="25"/>
      <c r="G11" s="25"/>
      <c r="H11" s="25"/>
      <c r="I11" s="25"/>
      <c r="J11" s="25"/>
      <c r="K11" s="25"/>
      <c r="L11" s="25"/>
      <c r="M11" s="20"/>
      <c r="N11" s="20"/>
      <c r="O11" s="20"/>
      <c r="P11" s="20"/>
      <c r="Q11" s="20"/>
      <c r="R11" s="20"/>
      <c r="S11" s="20"/>
      <c r="T11" s="20"/>
      <c r="U11" s="20"/>
      <c r="V11" s="20"/>
    </row>
    <row r="12" spans="1:22"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row>
    <row r="13" spans="1:22" s="6" customFormat="1" ht="17.100000000000001" customHeight="1" thickBot="1">
      <c r="A13" s="9"/>
      <c r="B13" s="4" t="s">
        <v>7</v>
      </c>
      <c r="C13" s="65" t="s">
        <v>35</v>
      </c>
      <c r="D13" s="26" t="s">
        <v>2</v>
      </c>
      <c r="E13" s="27" t="s">
        <v>0</v>
      </c>
      <c r="F13" s="28" t="s">
        <v>1</v>
      </c>
      <c r="G13" s="28" t="s">
        <v>3</v>
      </c>
      <c r="H13" s="29" t="s">
        <v>4</v>
      </c>
      <c r="I13" s="30" t="s">
        <v>5</v>
      </c>
      <c r="J13" s="20"/>
      <c r="K13" s="7" t="s">
        <v>68</v>
      </c>
      <c r="L13" s="10"/>
      <c r="M13" s="5"/>
      <c r="N13" s="32"/>
      <c r="O13" s="20"/>
      <c r="P13" s="20"/>
      <c r="Q13" s="7" t="s">
        <v>69</v>
      </c>
      <c r="R13" s="10"/>
      <c r="S13" s="5"/>
      <c r="T13" s="32"/>
      <c r="U13" s="20"/>
      <c r="V13" s="20"/>
    </row>
    <row r="14" spans="1:22" s="6" customFormat="1" ht="17.100000000000001" customHeight="1">
      <c r="A14" s="1">
        <v>1</v>
      </c>
      <c r="B14" s="102" t="s">
        <v>11</v>
      </c>
      <c r="C14" s="66">
        <v>3819</v>
      </c>
      <c r="D14" s="11">
        <f>COUNT(N14,O17,T14)</f>
        <v>3</v>
      </c>
      <c r="E14" s="12">
        <f>IF(N14&gt;O14,1,0)+IF(O17&gt;N17,1,0)+IF(T14&gt;U14,1,0)</f>
        <v>2</v>
      </c>
      <c r="F14" s="12">
        <f>IF(N14&lt;O14,1,0)+IF(O17&lt;N17,1,0)+IF(T14&lt;U14,1,0)</f>
        <v>1</v>
      </c>
      <c r="G14" s="12">
        <f>VALUE(N14+O17+T14)</f>
        <v>7</v>
      </c>
      <c r="H14" s="12">
        <f>VALUE(O14+N17+U14)</f>
        <v>3</v>
      </c>
      <c r="I14" s="13">
        <f>AVERAGE(G14-H14)</f>
        <v>4</v>
      </c>
      <c r="J14" s="39"/>
      <c r="K14" s="50" t="str">
        <f>B14</f>
        <v>GLOBAL TC</v>
      </c>
      <c r="L14" s="51" t="s">
        <v>6</v>
      </c>
      <c r="M14" s="54" t="str">
        <f>B17</f>
        <v>CT MONTUIRI</v>
      </c>
      <c r="N14" s="94">
        <v>0</v>
      </c>
      <c r="O14" s="94">
        <v>3</v>
      </c>
      <c r="P14" s="53"/>
      <c r="Q14" s="50" t="str">
        <f>B14</f>
        <v>GLOBAL TC</v>
      </c>
      <c r="R14" s="51" t="s">
        <v>6</v>
      </c>
      <c r="S14" s="50" t="str">
        <f>B15</f>
        <v>CT LA SALLE "A"</v>
      </c>
      <c r="T14" s="49">
        <v>3</v>
      </c>
      <c r="U14" s="49">
        <v>0</v>
      </c>
      <c r="V14" s="20"/>
    </row>
    <row r="15" spans="1:22" s="6" customFormat="1" ht="17.100000000000001" customHeight="1">
      <c r="A15" s="2">
        <v>2</v>
      </c>
      <c r="B15" s="48" t="s">
        <v>19</v>
      </c>
      <c r="C15" s="67">
        <v>5545</v>
      </c>
      <c r="D15" s="14">
        <f>COUNT(N15,O18,U14)</f>
        <v>3</v>
      </c>
      <c r="E15" s="14">
        <f>IF(N15&gt;O15,1,0)+IF(O18&gt;N18,1,0)+IF(U14&gt;T14,1,0)</f>
        <v>0</v>
      </c>
      <c r="F15" s="14">
        <f>IF(N15&lt;O15,1,0)+IF(O18&lt;N18,1,0)+IF(U14&lt;T14,1,0)</f>
        <v>3</v>
      </c>
      <c r="G15" s="14">
        <f>VALUE(N15+O18+U14)</f>
        <v>1</v>
      </c>
      <c r="H15" s="14">
        <f>VALUE(O15+N18+T14)</f>
        <v>9</v>
      </c>
      <c r="I15" s="15">
        <f>AVERAGE(G15-H15)</f>
        <v>-8</v>
      </c>
      <c r="J15" s="39"/>
      <c r="K15" s="50" t="str">
        <f>B15</f>
        <v>CT LA SALLE "A"</v>
      </c>
      <c r="L15" s="51" t="s">
        <v>6</v>
      </c>
      <c r="M15" s="54" t="str">
        <f>B16</f>
        <v>MAGALUF TC</v>
      </c>
      <c r="N15" s="49">
        <v>1</v>
      </c>
      <c r="O15" s="49">
        <v>3</v>
      </c>
      <c r="P15" s="53"/>
      <c r="Q15" s="54" t="str">
        <f>B16</f>
        <v>MAGALUF TC</v>
      </c>
      <c r="R15" s="51" t="s">
        <v>6</v>
      </c>
      <c r="S15" s="50" t="str">
        <f>B17</f>
        <v>CT MONTUIRI</v>
      </c>
      <c r="T15" s="49">
        <v>0</v>
      </c>
      <c r="U15" s="49">
        <v>3</v>
      </c>
      <c r="V15" s="20"/>
    </row>
    <row r="16" spans="1:22" s="6" customFormat="1" ht="17.100000000000001" customHeight="1">
      <c r="A16" s="2">
        <v>3</v>
      </c>
      <c r="B16" s="48" t="s">
        <v>45</v>
      </c>
      <c r="C16" s="67">
        <v>9020</v>
      </c>
      <c r="D16" s="14">
        <f>COUNT(O15,N17,T15)</f>
        <v>3</v>
      </c>
      <c r="E16" s="18">
        <f>IF(N17&gt;O17,1,0)+IF(O15&gt;N15,1,0)+IF(T15&gt;U15,1,0)</f>
        <v>1</v>
      </c>
      <c r="F16" s="18">
        <f>IF(N17&lt;O17,1,0)+IF(O15&lt;N15,1,0)+IF(T15&lt;U15,1,0)</f>
        <v>2</v>
      </c>
      <c r="G16" s="18">
        <f>VALUE(O15+N17+T15)</f>
        <v>3</v>
      </c>
      <c r="H16" s="18">
        <f>VALUE(N15+O17+U15)</f>
        <v>8</v>
      </c>
      <c r="I16" s="19">
        <f>AVERAGE(G16-H16)</f>
        <v>-5</v>
      </c>
      <c r="J16" s="20"/>
      <c r="K16" s="7" t="s">
        <v>65</v>
      </c>
      <c r="L16" s="10"/>
      <c r="M16" s="5"/>
      <c r="N16" s="32"/>
      <c r="O16" s="20"/>
      <c r="P16" s="20"/>
      <c r="Q16" s="20"/>
      <c r="R16" s="20"/>
      <c r="S16" s="20"/>
      <c r="T16" s="20"/>
      <c r="U16" s="20"/>
      <c r="V16" s="20"/>
    </row>
    <row r="17" spans="1:22" s="6" customFormat="1" ht="17.100000000000001" customHeight="1" thickBot="1">
      <c r="A17" s="3">
        <v>4</v>
      </c>
      <c r="B17" s="123" t="s">
        <v>15</v>
      </c>
      <c r="C17" s="68">
        <v>9176</v>
      </c>
      <c r="D17" s="16">
        <f>COUNT(O14,N18,U15)</f>
        <v>3</v>
      </c>
      <c r="E17" s="16">
        <f>IF(O14&gt;N14,1,0)+IF(N18&gt;O18,1,0)+IF(U15&gt;T15,1,0)</f>
        <v>3</v>
      </c>
      <c r="F17" s="16">
        <f>IF(O14&lt;N14,1,0)+IF(N18&lt;O18,1,0)+IF(U15&lt;T15,1,0)</f>
        <v>0</v>
      </c>
      <c r="G17" s="16">
        <f>VALUE(O14+N18+U15)</f>
        <v>9</v>
      </c>
      <c r="H17" s="16">
        <f>VALUE(N14+O18+T15)</f>
        <v>0</v>
      </c>
      <c r="I17" s="17">
        <f>AVERAGE(G17-H17)</f>
        <v>9</v>
      </c>
      <c r="J17" s="20"/>
      <c r="K17" s="50" t="str">
        <f>B16</f>
        <v>MAGALUF TC</v>
      </c>
      <c r="L17" s="51" t="s">
        <v>6</v>
      </c>
      <c r="M17" s="56" t="str">
        <f>B14</f>
        <v>GLOBAL TC</v>
      </c>
      <c r="N17" s="49">
        <v>0</v>
      </c>
      <c r="O17" s="49">
        <v>4</v>
      </c>
      <c r="P17" s="20" t="s">
        <v>84</v>
      </c>
      <c r="Q17" s="20"/>
      <c r="R17" s="20"/>
      <c r="S17" s="20"/>
      <c r="T17" s="20"/>
      <c r="U17" s="20"/>
      <c r="V17" s="20"/>
    </row>
    <row r="18" spans="1:22" s="6" customFormat="1" ht="16.5" customHeight="1">
      <c r="A18" s="20"/>
      <c r="B18" s="20"/>
      <c r="C18" s="39"/>
      <c r="D18" s="20"/>
      <c r="E18" s="20"/>
      <c r="F18" s="20"/>
      <c r="G18" s="20"/>
      <c r="H18" s="20"/>
      <c r="I18" s="20"/>
      <c r="J18" s="20"/>
      <c r="K18" s="62" t="str">
        <f>B17</f>
        <v>CT MONTUIRI</v>
      </c>
      <c r="L18" s="51" t="s">
        <v>6</v>
      </c>
      <c r="M18" s="58" t="str">
        <f>B15</f>
        <v>CT LA SALLE "A"</v>
      </c>
      <c r="N18" s="55">
        <v>3</v>
      </c>
      <c r="O18" s="55">
        <v>0</v>
      </c>
      <c r="P18" s="20"/>
      <c r="Q18" s="20"/>
      <c r="R18" s="20"/>
      <c r="S18" s="20"/>
      <c r="T18" s="20"/>
      <c r="U18" s="20"/>
      <c r="V18" s="20"/>
    </row>
    <row r="19" spans="1:22" ht="12.95" customHeight="1">
      <c r="A19" s="20"/>
      <c r="B19" s="20"/>
      <c r="C19" s="39"/>
      <c r="D19" s="20"/>
      <c r="E19" s="20"/>
      <c r="F19" s="20"/>
      <c r="G19" s="20"/>
      <c r="H19" s="20"/>
      <c r="I19" s="20"/>
      <c r="J19" s="20"/>
      <c r="K19" s="20"/>
      <c r="L19" s="20"/>
      <c r="M19" s="20"/>
      <c r="N19" s="20"/>
      <c r="O19" s="20"/>
      <c r="P19" s="20"/>
      <c r="Q19" s="20"/>
      <c r="R19" s="20"/>
      <c r="S19" s="20"/>
      <c r="T19" s="20"/>
      <c r="U19" s="20"/>
      <c r="V19" s="8"/>
    </row>
    <row r="20" spans="1:22" ht="12.95" customHeight="1">
      <c r="A20" s="8"/>
      <c r="B20" s="8"/>
      <c r="C20" s="8"/>
      <c r="D20" s="8"/>
      <c r="E20" s="8"/>
      <c r="F20" s="8"/>
      <c r="G20" s="8"/>
      <c r="H20" s="8"/>
      <c r="I20" s="8"/>
      <c r="J20" s="8"/>
      <c r="K20" s="8"/>
      <c r="L20" s="8"/>
      <c r="M20" s="8"/>
      <c r="N20" s="8"/>
      <c r="O20" s="8"/>
      <c r="P20" s="8"/>
      <c r="Q20" s="8"/>
      <c r="R20" s="8"/>
      <c r="S20" s="8"/>
      <c r="T20" s="8"/>
      <c r="U20" s="8"/>
      <c r="V20" s="8"/>
    </row>
    <row r="21" spans="1:22" ht="12.95" customHeight="1">
      <c r="A21" s="8"/>
      <c r="B21" s="8"/>
      <c r="C21" s="8"/>
      <c r="D21" s="8"/>
      <c r="E21" s="8"/>
      <c r="F21" s="8"/>
      <c r="G21" s="8"/>
      <c r="H21" s="8"/>
      <c r="I21" s="8"/>
      <c r="J21" s="8"/>
      <c r="K21" s="8"/>
      <c r="L21" s="8"/>
      <c r="M21" s="8"/>
      <c r="N21" s="8"/>
      <c r="O21" s="8"/>
      <c r="P21" s="8"/>
      <c r="Q21" s="8"/>
      <c r="R21" s="8"/>
      <c r="S21" s="8"/>
      <c r="T21" s="8"/>
      <c r="U21" s="8"/>
      <c r="V21" s="8"/>
    </row>
    <row r="22" spans="1:22" ht="12.95" customHeight="1">
      <c r="A22" s="8"/>
      <c r="B22" s="8"/>
      <c r="C22" s="8"/>
      <c r="D22" s="8"/>
      <c r="E22" s="8"/>
      <c r="F22" s="8"/>
      <c r="G22" s="8"/>
      <c r="H22" s="8"/>
      <c r="I22" s="8"/>
      <c r="J22" s="8"/>
      <c r="K22" s="112" t="s">
        <v>96</v>
      </c>
      <c r="L22" s="113"/>
      <c r="M22" s="113"/>
      <c r="N22" s="113"/>
      <c r="O22" s="113"/>
      <c r="P22" s="113"/>
      <c r="Q22" s="113"/>
      <c r="R22" s="113"/>
      <c r="S22" s="113"/>
      <c r="T22" s="114"/>
      <c r="U22" s="114"/>
      <c r="V22" s="8"/>
    </row>
    <row r="23" spans="1:22" ht="12.95" customHeight="1">
      <c r="A23" s="8"/>
      <c r="B23" s="8"/>
      <c r="C23" s="8"/>
      <c r="D23" s="8"/>
      <c r="E23" s="8"/>
      <c r="F23" s="8"/>
      <c r="G23" s="8"/>
      <c r="H23" s="8"/>
      <c r="I23" s="8"/>
      <c r="J23" s="8"/>
      <c r="K23" s="112" t="s">
        <v>97</v>
      </c>
      <c r="L23" s="113"/>
      <c r="M23" s="113"/>
      <c r="N23" s="113"/>
      <c r="O23" s="113"/>
      <c r="P23" s="113"/>
      <c r="Q23" s="113"/>
      <c r="R23" s="113"/>
      <c r="S23" s="113"/>
      <c r="T23" s="114"/>
      <c r="U23" s="114"/>
      <c r="V23" s="8"/>
    </row>
    <row r="24" spans="1:22" ht="12.95" customHeight="1">
      <c r="K24" s="112" t="s">
        <v>98</v>
      </c>
      <c r="L24" s="113"/>
      <c r="M24" s="113"/>
      <c r="N24" s="113"/>
      <c r="O24" s="113"/>
      <c r="P24" s="113"/>
      <c r="Q24" s="113"/>
      <c r="R24" s="113"/>
      <c r="S24" s="113"/>
      <c r="T24" s="114"/>
      <c r="U24" s="114"/>
    </row>
    <row r="25" spans="1:22" ht="12.95" customHeight="1"/>
    <row r="26" spans="1:22" ht="12.95" customHeight="1"/>
    <row r="27" spans="1:22" ht="12.95" customHeight="1"/>
    <row r="28" spans="1:22" ht="15.95" customHeight="1"/>
    <row r="29" spans="1:22" ht="15.95" customHeight="1"/>
    <row r="30" spans="1:22" ht="15.95" customHeight="1"/>
  </sheetData>
  <mergeCells count="1">
    <mergeCell ref="B6:K6"/>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1:W48"/>
  <sheetViews>
    <sheetView workbookViewId="0">
      <selection activeCell="L32" sqref="L32"/>
    </sheetView>
  </sheetViews>
  <sheetFormatPr baseColWidth="10" defaultRowHeight="15"/>
  <cols>
    <col min="1" max="1" width="3.7109375" customWidth="1"/>
    <col min="2" max="2" width="23.28515625" customWidth="1"/>
    <col min="3" max="3" width="6.28515625" customWidth="1"/>
    <col min="4" max="4" width="10.140625" customWidth="1"/>
    <col min="5" max="5" width="3.85546875" customWidth="1"/>
    <col min="6" max="6" width="4" customWidth="1"/>
    <col min="7" max="7" width="3.5703125" customWidth="1"/>
    <col min="8" max="8" width="4.85546875" customWidth="1"/>
    <col min="9" max="9" width="4.42578125" customWidth="1"/>
    <col min="10" max="10" width="5.140625" customWidth="1"/>
    <col min="11" max="11" width="3.7109375" customWidth="1"/>
    <col min="12" max="12" width="22.85546875" customWidth="1"/>
    <col min="13" max="13" width="3" customWidth="1"/>
    <col min="14" max="14" width="22.5703125" customWidth="1"/>
    <col min="15" max="15" width="3.5703125" customWidth="1"/>
    <col min="16" max="16" width="3.7109375" customWidth="1"/>
    <col min="17" max="17" width="2.85546875" customWidth="1"/>
    <col min="18" max="18" width="22.140625" customWidth="1"/>
    <col min="19" max="19" width="2.7109375" customWidth="1"/>
    <col min="20" max="20" width="20.85546875" customWidth="1"/>
    <col min="21" max="21" width="3.42578125" customWidth="1"/>
    <col min="22" max="22" width="3.5703125" customWidth="1"/>
  </cols>
  <sheetData>
    <row r="1" spans="1:23" ht="18">
      <c r="A1" s="8"/>
      <c r="B1" s="33" t="s">
        <v>56</v>
      </c>
      <c r="C1" s="33"/>
      <c r="D1" s="33"/>
      <c r="E1" s="8"/>
      <c r="F1" s="8"/>
      <c r="G1" s="8"/>
      <c r="H1" s="8"/>
      <c r="I1" s="8"/>
      <c r="J1" s="8"/>
      <c r="K1" s="8"/>
      <c r="L1" s="8"/>
      <c r="M1" s="8"/>
      <c r="N1" s="8"/>
      <c r="O1" s="8"/>
      <c r="P1" s="8"/>
      <c r="Q1" s="8"/>
      <c r="R1" s="8"/>
      <c r="S1" s="8"/>
      <c r="T1" s="8"/>
      <c r="U1" s="8"/>
      <c r="V1" s="8"/>
      <c r="W1" s="8"/>
    </row>
    <row r="2" spans="1:23" ht="8.25" customHeight="1">
      <c r="A2" s="8"/>
      <c r="B2" s="8"/>
      <c r="C2" s="8"/>
      <c r="D2" s="8"/>
      <c r="E2" s="8"/>
      <c r="F2" s="8"/>
      <c r="G2" s="8"/>
      <c r="H2" s="8"/>
      <c r="I2" s="8"/>
      <c r="J2" s="8"/>
      <c r="K2" s="8"/>
      <c r="L2" s="8"/>
      <c r="M2" s="8"/>
      <c r="N2" s="8"/>
      <c r="O2" s="8"/>
      <c r="P2" s="8"/>
      <c r="Q2" s="8"/>
      <c r="R2" s="8"/>
      <c r="S2" s="8"/>
      <c r="T2" s="8"/>
      <c r="U2" s="8"/>
      <c r="V2" s="8"/>
      <c r="W2" s="8"/>
    </row>
    <row r="3" spans="1:23" ht="14.1" customHeight="1">
      <c r="A3" s="8"/>
      <c r="B3" s="31" t="s">
        <v>33</v>
      </c>
      <c r="C3" s="31"/>
      <c r="D3" s="24"/>
      <c r="E3" s="8"/>
      <c r="F3" s="8"/>
      <c r="G3" s="8"/>
      <c r="H3" s="8"/>
      <c r="I3" s="8"/>
      <c r="J3" s="8"/>
      <c r="K3" s="8"/>
      <c r="L3" s="8"/>
      <c r="M3" s="8"/>
      <c r="N3" s="8"/>
      <c r="O3" s="8"/>
      <c r="P3" s="8"/>
      <c r="Q3" s="8"/>
      <c r="R3" s="8"/>
      <c r="S3" s="8"/>
      <c r="T3" s="8"/>
      <c r="U3" s="8"/>
      <c r="V3" s="8"/>
      <c r="W3" s="8"/>
    </row>
    <row r="4" spans="1:23" ht="18.75" customHeight="1">
      <c r="A4" s="8"/>
      <c r="B4" s="22"/>
      <c r="C4" s="22"/>
      <c r="D4" s="22"/>
      <c r="E4" s="8"/>
      <c r="F4" s="8"/>
      <c r="G4" s="8"/>
      <c r="H4" s="8"/>
      <c r="I4" s="8"/>
      <c r="J4" s="8"/>
      <c r="K4" s="8"/>
      <c r="L4" s="8"/>
      <c r="M4" s="8"/>
      <c r="N4" s="8"/>
      <c r="O4" s="8"/>
      <c r="P4" s="8"/>
      <c r="Q4" s="8"/>
      <c r="R4" s="8"/>
      <c r="S4" s="8"/>
      <c r="T4" s="8"/>
      <c r="U4" s="8"/>
      <c r="V4" s="8"/>
      <c r="W4" s="8"/>
    </row>
    <row r="5" spans="1:23" ht="14.25" customHeight="1">
      <c r="A5" s="8"/>
      <c r="B5" s="59" t="s">
        <v>21</v>
      </c>
      <c r="C5" s="59"/>
      <c r="D5" s="8"/>
      <c r="E5" s="8"/>
      <c r="F5" s="8"/>
      <c r="G5" s="8"/>
      <c r="H5" s="8"/>
      <c r="I5" s="8"/>
      <c r="J5" s="8"/>
      <c r="K5" s="8"/>
      <c r="L5" s="8"/>
      <c r="M5" s="8"/>
      <c r="N5" s="8"/>
      <c r="O5" s="8"/>
      <c r="P5" s="8"/>
      <c r="Q5" s="8"/>
      <c r="R5" s="8"/>
      <c r="S5" s="8"/>
      <c r="T5" s="8"/>
      <c r="U5" s="8"/>
      <c r="V5" s="8"/>
      <c r="W5" s="8"/>
    </row>
    <row r="6" spans="1:23" s="35" customFormat="1" ht="14.1" customHeight="1">
      <c r="B6" s="141" t="s">
        <v>22</v>
      </c>
      <c r="C6" s="141"/>
      <c r="D6" s="141"/>
      <c r="E6" s="141"/>
      <c r="F6" s="141"/>
      <c r="G6" s="141"/>
      <c r="H6" s="141"/>
      <c r="I6" s="141"/>
      <c r="J6" s="141"/>
      <c r="K6" s="141"/>
      <c r="L6" s="141"/>
      <c r="M6" s="77"/>
    </row>
    <row r="7" spans="1:23" s="6" customFormat="1" ht="9" customHeight="1">
      <c r="A7" s="20"/>
      <c r="B7" s="24"/>
      <c r="C7" s="24"/>
      <c r="D7" s="24"/>
      <c r="E7" s="20"/>
      <c r="F7" s="20"/>
      <c r="G7" s="25"/>
      <c r="H7" s="25"/>
      <c r="I7" s="25"/>
      <c r="J7" s="25"/>
      <c r="K7" s="25"/>
      <c r="L7" s="25"/>
      <c r="M7" s="25"/>
      <c r="N7" s="20"/>
      <c r="O7" s="20"/>
      <c r="P7" s="20"/>
      <c r="Q7" s="20"/>
      <c r="R7" s="20"/>
      <c r="S7" s="20"/>
      <c r="T7" s="20"/>
      <c r="U7" s="20"/>
      <c r="V7" s="20"/>
      <c r="W7" s="20"/>
    </row>
    <row r="8" spans="1:23" s="6" customFormat="1" ht="14.1" customHeight="1">
      <c r="A8" s="20"/>
      <c r="B8" s="72" t="s">
        <v>37</v>
      </c>
      <c r="C8" s="72"/>
      <c r="D8" s="72"/>
      <c r="E8" s="73"/>
      <c r="F8" s="73"/>
      <c r="G8" s="73"/>
      <c r="H8" s="73"/>
      <c r="I8" s="73"/>
      <c r="J8" s="73"/>
      <c r="K8" s="73"/>
      <c r="L8" s="73"/>
      <c r="M8" s="73"/>
      <c r="N8" s="74"/>
      <c r="O8" s="75"/>
      <c r="P8" s="75"/>
      <c r="Q8" s="75"/>
      <c r="R8" s="20"/>
      <c r="S8" s="20"/>
      <c r="T8" s="20"/>
      <c r="U8" s="20"/>
      <c r="V8" s="20"/>
      <c r="W8" s="20"/>
    </row>
    <row r="9" spans="1:23" s="6" customFormat="1" ht="14.1" customHeight="1">
      <c r="A9" s="20"/>
      <c r="B9" s="72" t="s">
        <v>24</v>
      </c>
      <c r="C9" s="72"/>
      <c r="D9" s="72"/>
      <c r="E9" s="73"/>
      <c r="F9" s="73"/>
      <c r="G9" s="73"/>
      <c r="H9" s="73"/>
      <c r="I9" s="73"/>
      <c r="J9" s="73"/>
      <c r="K9" s="73"/>
      <c r="L9" s="73"/>
      <c r="M9" s="73"/>
      <c r="N9" s="74"/>
      <c r="O9" s="75"/>
      <c r="P9" s="75"/>
      <c r="Q9" s="75"/>
      <c r="R9" s="20"/>
      <c r="S9" s="20"/>
      <c r="T9" s="20"/>
      <c r="U9" s="20"/>
      <c r="V9" s="20"/>
      <c r="W9" s="20"/>
    </row>
    <row r="10" spans="1:23" s="6" customFormat="1" ht="14.1" customHeight="1">
      <c r="A10" s="20"/>
      <c r="B10" s="72" t="s">
        <v>23</v>
      </c>
      <c r="C10" s="72"/>
      <c r="D10" s="72"/>
      <c r="E10" s="73"/>
      <c r="F10" s="73"/>
      <c r="G10" s="73"/>
      <c r="H10" s="73"/>
      <c r="I10" s="73"/>
      <c r="J10" s="73"/>
      <c r="K10" s="73"/>
      <c r="L10" s="73"/>
      <c r="M10" s="73"/>
      <c r="N10" s="74"/>
      <c r="O10" s="75"/>
      <c r="P10" s="75"/>
      <c r="Q10" s="75"/>
      <c r="R10" s="20"/>
      <c r="S10" s="20"/>
      <c r="T10" s="20"/>
      <c r="U10" s="20"/>
      <c r="V10" s="20"/>
      <c r="W10" s="20"/>
    </row>
    <row r="11" spans="1:23" s="6" customFormat="1" ht="12.95" customHeight="1">
      <c r="A11" s="20"/>
      <c r="B11" s="24"/>
      <c r="C11" s="24"/>
      <c r="D11" s="24"/>
      <c r="E11" s="20"/>
      <c r="F11" s="20"/>
      <c r="G11" s="25"/>
      <c r="H11" s="25"/>
      <c r="I11" s="25"/>
      <c r="J11" s="25"/>
      <c r="K11" s="25"/>
      <c r="L11" s="25"/>
      <c r="M11" s="25"/>
      <c r="N11" s="20"/>
      <c r="O11" s="20"/>
      <c r="P11" s="20"/>
      <c r="Q11" s="20"/>
      <c r="R11" s="20"/>
      <c r="S11" s="20"/>
      <c r="T11" s="20"/>
      <c r="U11" s="20"/>
      <c r="V11" s="20"/>
      <c r="W11" s="20"/>
    </row>
    <row r="12" spans="1:23" s="6" customFormat="1" ht="12.95" customHeight="1" thickBot="1">
      <c r="A12" s="20"/>
      <c r="B12" s="20"/>
      <c r="C12" s="20"/>
      <c r="D12" s="20"/>
      <c r="E12" s="20"/>
      <c r="F12" s="20"/>
      <c r="G12" s="20"/>
      <c r="H12" s="20"/>
      <c r="I12" s="20"/>
      <c r="J12" s="20"/>
      <c r="K12" s="20"/>
      <c r="L12" s="20"/>
      <c r="M12" s="20"/>
      <c r="N12" s="20"/>
      <c r="O12" s="20"/>
      <c r="P12" s="20"/>
      <c r="Q12" s="20"/>
      <c r="R12" s="20"/>
      <c r="S12" s="20"/>
      <c r="T12" s="20"/>
      <c r="U12" s="20"/>
      <c r="V12" s="20"/>
      <c r="W12" s="20"/>
    </row>
    <row r="13" spans="1:23" s="6" customFormat="1" ht="17.100000000000001" customHeight="1" thickBot="1">
      <c r="A13" s="9"/>
      <c r="B13" s="4" t="s">
        <v>7</v>
      </c>
      <c r="C13" s="4" t="s">
        <v>42</v>
      </c>
      <c r="D13" s="65" t="s">
        <v>35</v>
      </c>
      <c r="E13" s="26" t="s">
        <v>2</v>
      </c>
      <c r="F13" s="27" t="s">
        <v>0</v>
      </c>
      <c r="G13" s="28" t="s">
        <v>1</v>
      </c>
      <c r="H13" s="28" t="s">
        <v>3</v>
      </c>
      <c r="I13" s="29" t="s">
        <v>4</v>
      </c>
      <c r="J13" s="30" t="s">
        <v>5</v>
      </c>
      <c r="K13" s="20"/>
      <c r="L13" s="7" t="s">
        <v>61</v>
      </c>
      <c r="M13" s="10"/>
      <c r="N13" s="5"/>
      <c r="O13" s="32"/>
      <c r="P13" s="20"/>
      <c r="Q13" s="20"/>
      <c r="R13" s="7" t="s">
        <v>63</v>
      </c>
      <c r="S13" s="10"/>
      <c r="T13" s="5"/>
      <c r="U13" s="32"/>
      <c r="V13" s="20"/>
      <c r="W13" s="20"/>
    </row>
    <row r="14" spans="1:23" s="6" customFormat="1" ht="17.100000000000001" customHeight="1">
      <c r="A14" s="1">
        <v>1</v>
      </c>
      <c r="B14" s="102" t="s">
        <v>15</v>
      </c>
      <c r="C14" s="66">
        <v>1</v>
      </c>
      <c r="D14" s="66">
        <v>1325</v>
      </c>
      <c r="E14" s="11">
        <f>COUNT(O14,P17,U14)</f>
        <v>2</v>
      </c>
      <c r="F14" s="12">
        <f>IF(O14&gt;P14,1,0)+IF(P17&gt;O17,1,0)+IF(U14&gt;V14,1,0)</f>
        <v>2</v>
      </c>
      <c r="G14" s="12">
        <f>IF(O14&lt;P14,1,0)+IF(P17&lt;O17,1,0)+IF(U14&lt;V14,1,0)</f>
        <v>0</v>
      </c>
      <c r="H14" s="12">
        <f>VALUE(O14+P17+U14)</f>
        <v>8</v>
      </c>
      <c r="I14" s="12">
        <f>VALUE(P14+O17+V14)</f>
        <v>0</v>
      </c>
      <c r="J14" s="13">
        <f>AVERAGE(H14-I14)</f>
        <v>8</v>
      </c>
      <c r="K14" s="39"/>
      <c r="L14" s="50" t="str">
        <f>B14</f>
        <v>CT MONTUIRI</v>
      </c>
      <c r="M14" s="51"/>
      <c r="N14" s="52" t="str">
        <f>B17</f>
        <v>DESCANSA</v>
      </c>
      <c r="O14" s="111"/>
      <c r="P14" s="111"/>
      <c r="Q14" s="53"/>
      <c r="R14" s="50" t="str">
        <f>B14</f>
        <v>CT MONTUIRI</v>
      </c>
      <c r="S14" s="51" t="s">
        <v>6</v>
      </c>
      <c r="T14" s="50" t="str">
        <f>B15</f>
        <v>MAGALUF TC</v>
      </c>
      <c r="U14" s="49">
        <v>4</v>
      </c>
      <c r="V14" s="49">
        <v>0</v>
      </c>
      <c r="W14" s="20"/>
    </row>
    <row r="15" spans="1:23" s="6" customFormat="1" ht="17.100000000000001" customHeight="1">
      <c r="A15" s="2">
        <v>2</v>
      </c>
      <c r="B15" s="48" t="s">
        <v>45</v>
      </c>
      <c r="C15" s="67">
        <v>3</v>
      </c>
      <c r="D15" s="67">
        <v>2697</v>
      </c>
      <c r="E15" s="14">
        <f>COUNT(O15,P18,V14)</f>
        <v>2</v>
      </c>
      <c r="F15" s="14">
        <f>IF(O15&gt;P15,1,0)+IF(P18&gt;O18,1,0)+IF(V14&gt;U14,1,0)</f>
        <v>0</v>
      </c>
      <c r="G15" s="14">
        <f>IF(O15&lt;P15,1,0)+IF(P18&lt;O18,1,0)+IF(V14&lt;U14,1,0)</f>
        <v>2</v>
      </c>
      <c r="H15" s="14">
        <f>VALUE(O15+P18+V14)</f>
        <v>1</v>
      </c>
      <c r="I15" s="14">
        <f>VALUE(P15+O18+U14)</f>
        <v>7</v>
      </c>
      <c r="J15" s="15">
        <f>AVERAGE(H15-I15)</f>
        <v>-6</v>
      </c>
      <c r="K15" s="39"/>
      <c r="L15" s="50" t="str">
        <f>B15</f>
        <v>MAGALUF TC</v>
      </c>
      <c r="M15" s="51" t="s">
        <v>6</v>
      </c>
      <c r="N15" s="54" t="str">
        <f>B16</f>
        <v>OPEN MARRATXÍ</v>
      </c>
      <c r="O15" s="49">
        <v>1</v>
      </c>
      <c r="P15" s="49">
        <v>3</v>
      </c>
      <c r="Q15" s="53"/>
      <c r="R15" s="54" t="str">
        <f>B16</f>
        <v>OPEN MARRATXÍ</v>
      </c>
      <c r="S15" s="51"/>
      <c r="T15" s="82" t="str">
        <f>B17</f>
        <v>DESCANSA</v>
      </c>
      <c r="U15" s="111"/>
      <c r="V15" s="111"/>
      <c r="W15" s="20"/>
    </row>
    <row r="16" spans="1:23" s="6" customFormat="1" ht="17.100000000000001" customHeight="1" thickBot="1">
      <c r="A16" s="3">
        <v>3</v>
      </c>
      <c r="B16" s="61" t="s">
        <v>10</v>
      </c>
      <c r="C16" s="68"/>
      <c r="D16" s="68">
        <v>5717</v>
      </c>
      <c r="E16" s="16">
        <f>COUNT(P15,O17,U15)</f>
        <v>2</v>
      </c>
      <c r="F16" s="69">
        <f>IF(O17&gt;P17,1,0)+IF(P15&gt;O15,1,0)+IF(U15&gt;V15,1,0)</f>
        <v>1</v>
      </c>
      <c r="G16" s="69">
        <f>IF(O17&lt;P17,1,0)+IF(P15&lt;O15,1,0)+IF(U15&lt;V15,1,0)</f>
        <v>1</v>
      </c>
      <c r="H16" s="69">
        <f>VALUE(P15+O17+U15)</f>
        <v>3</v>
      </c>
      <c r="I16" s="69">
        <f>VALUE(O15+P17+V15)</f>
        <v>5</v>
      </c>
      <c r="J16" s="70">
        <f>AVERAGE(H16-I16)</f>
        <v>-2</v>
      </c>
      <c r="K16" s="20"/>
      <c r="L16" s="7" t="s">
        <v>62</v>
      </c>
      <c r="M16" s="10"/>
      <c r="N16" s="5"/>
      <c r="O16" s="32"/>
      <c r="P16" s="20"/>
      <c r="Q16" s="20"/>
      <c r="R16" s="20"/>
      <c r="S16" s="20"/>
      <c r="T16" s="20"/>
      <c r="U16" s="20"/>
      <c r="V16" s="20"/>
      <c r="W16" s="20"/>
    </row>
    <row r="17" spans="1:23" s="6" customFormat="1" ht="17.100000000000001" customHeight="1">
      <c r="A17" s="79">
        <v>4</v>
      </c>
      <c r="B17" s="80" t="s">
        <v>14</v>
      </c>
      <c r="C17" s="71"/>
      <c r="D17" s="71"/>
      <c r="E17" s="81">
        <f>COUNT(P14,O18,V15)</f>
        <v>0</v>
      </c>
      <c r="F17" s="81">
        <f>IF(P14&gt;O14,1,0)+IF(O18&gt;P18,1,0)+IF(V15&gt;U15,1,0)</f>
        <v>0</v>
      </c>
      <c r="G17" s="81">
        <f>IF(P14&lt;O14,1,0)+IF(O18&lt;P18,1,0)+IF(V15&lt;U15,1,0)</f>
        <v>0</v>
      </c>
      <c r="H17" s="81">
        <f>VALUE(P14+O18+V15)</f>
        <v>0</v>
      </c>
      <c r="I17" s="81">
        <f>VALUE(O14+P18+U15)</f>
        <v>0</v>
      </c>
      <c r="J17" s="81">
        <f>AVERAGE(H17-I17)</f>
        <v>0</v>
      </c>
      <c r="K17" s="20"/>
      <c r="L17" s="50" t="str">
        <f>B16</f>
        <v>OPEN MARRATXÍ</v>
      </c>
      <c r="M17" s="51" t="s">
        <v>6</v>
      </c>
      <c r="N17" s="56" t="str">
        <f>B14</f>
        <v>CT MONTUIRI</v>
      </c>
      <c r="O17" s="49">
        <v>0</v>
      </c>
      <c r="P17" s="49">
        <v>4</v>
      </c>
      <c r="Q17" s="20"/>
      <c r="R17" s="20"/>
      <c r="S17" s="20"/>
      <c r="T17" s="20"/>
      <c r="U17" s="20"/>
      <c r="V17" s="20"/>
      <c r="W17" s="20"/>
    </row>
    <row r="18" spans="1:23" s="6" customFormat="1" ht="17.100000000000001" customHeight="1">
      <c r="A18" s="20"/>
      <c r="B18" s="20"/>
      <c r="C18" s="39"/>
      <c r="D18" s="20"/>
      <c r="E18" s="20"/>
      <c r="F18" s="20"/>
      <c r="G18" s="20"/>
      <c r="H18" s="20"/>
      <c r="I18" s="20"/>
      <c r="J18" s="20"/>
      <c r="K18" s="20"/>
      <c r="L18" s="57" t="str">
        <f>B17</f>
        <v>DESCANSA</v>
      </c>
      <c r="M18" s="51"/>
      <c r="N18" s="58" t="str">
        <f>B15</f>
        <v>MAGALUF TC</v>
      </c>
      <c r="O18" s="111"/>
      <c r="P18" s="111"/>
      <c r="Q18" s="20"/>
      <c r="R18" s="20"/>
      <c r="S18" s="20"/>
      <c r="T18" s="20"/>
      <c r="U18" s="20"/>
      <c r="V18" s="20"/>
      <c r="W18" s="20"/>
    </row>
    <row r="19" spans="1:23" ht="17.100000000000001" customHeight="1" thickBot="1">
      <c r="A19" s="20"/>
      <c r="B19" s="20"/>
      <c r="C19" s="39"/>
      <c r="D19" s="20"/>
      <c r="E19" s="20"/>
      <c r="F19" s="20"/>
      <c r="G19" s="20"/>
      <c r="H19" s="20"/>
      <c r="I19" s="20"/>
      <c r="J19" s="20"/>
      <c r="K19" s="20"/>
      <c r="L19" s="20"/>
      <c r="M19" s="20"/>
      <c r="N19" s="20"/>
      <c r="O19" s="20"/>
      <c r="P19" s="20"/>
      <c r="Q19" s="20"/>
      <c r="R19" s="20"/>
      <c r="S19" s="20"/>
      <c r="T19" s="20"/>
      <c r="U19" s="20"/>
      <c r="V19" s="20"/>
      <c r="W19" s="8"/>
    </row>
    <row r="20" spans="1:23" s="6" customFormat="1" ht="17.100000000000001" customHeight="1" thickBot="1">
      <c r="A20" s="9"/>
      <c r="B20" s="4" t="s">
        <v>8</v>
      </c>
      <c r="C20" s="4" t="s">
        <v>42</v>
      </c>
      <c r="D20" s="65" t="s">
        <v>35</v>
      </c>
      <c r="E20" s="26" t="s">
        <v>2</v>
      </c>
      <c r="F20" s="27" t="s">
        <v>0</v>
      </c>
      <c r="G20" s="28" t="s">
        <v>1</v>
      </c>
      <c r="H20" s="28" t="s">
        <v>3</v>
      </c>
      <c r="I20" s="29" t="s">
        <v>4</v>
      </c>
      <c r="J20" s="30" t="s">
        <v>5</v>
      </c>
      <c r="K20" s="20"/>
      <c r="L20" s="7" t="s">
        <v>61</v>
      </c>
      <c r="M20" s="10"/>
      <c r="N20" s="5"/>
      <c r="O20" s="32"/>
      <c r="P20" s="20"/>
      <c r="Q20" s="20"/>
      <c r="R20" s="7" t="s">
        <v>63</v>
      </c>
      <c r="S20" s="10"/>
      <c r="T20" s="5"/>
      <c r="U20" s="32"/>
      <c r="V20" s="20"/>
      <c r="W20" s="20"/>
    </row>
    <row r="21" spans="1:23" s="6" customFormat="1" ht="17.100000000000001" customHeight="1">
      <c r="A21" s="1">
        <v>1</v>
      </c>
      <c r="B21" s="102" t="s">
        <v>11</v>
      </c>
      <c r="C21" s="66">
        <v>2</v>
      </c>
      <c r="D21" s="66">
        <v>2016</v>
      </c>
      <c r="E21" s="11">
        <f>COUNT(O21,P24,U21)</f>
        <v>3</v>
      </c>
      <c r="F21" s="12">
        <f>IF(O21&gt;P21,1,0)+IF(P24&gt;O24,1,0)+IF(U21&gt;V21,1,0)</f>
        <v>3</v>
      </c>
      <c r="G21" s="12">
        <f>IF(O21&lt;P21,1,0)+IF(P24&lt;O24,1,0)+IF(U21&lt;V21,1,0)</f>
        <v>0</v>
      </c>
      <c r="H21" s="12">
        <f>VALUE(O21+P24+U21)</f>
        <v>10</v>
      </c>
      <c r="I21" s="12">
        <f>VALUE(P21+O24+V21)</f>
        <v>1</v>
      </c>
      <c r="J21" s="13">
        <f>AVERAGE(H21-I21)</f>
        <v>9</v>
      </c>
      <c r="K21" s="39"/>
      <c r="L21" s="50" t="str">
        <f>B21</f>
        <v>GLOBAL TC</v>
      </c>
      <c r="M21" s="51" t="s">
        <v>6</v>
      </c>
      <c r="N21" s="54" t="str">
        <f>B24</f>
        <v>ACTION TT-WC</v>
      </c>
      <c r="O21" s="49">
        <v>3</v>
      </c>
      <c r="P21" s="49">
        <v>0</v>
      </c>
      <c r="Q21" s="53"/>
      <c r="R21" s="50" t="str">
        <f>B21</f>
        <v>GLOBAL TC</v>
      </c>
      <c r="S21" s="51" t="s">
        <v>6</v>
      </c>
      <c r="T21" s="50" t="str">
        <f>B22</f>
        <v>CT LA SALLE</v>
      </c>
      <c r="U21" s="49">
        <v>3</v>
      </c>
      <c r="V21" s="49">
        <v>1</v>
      </c>
      <c r="W21" s="20"/>
    </row>
    <row r="22" spans="1:23" s="6" customFormat="1" ht="17.100000000000001" customHeight="1">
      <c r="A22" s="2">
        <v>2</v>
      </c>
      <c r="B22" s="48" t="s">
        <v>12</v>
      </c>
      <c r="C22" s="67">
        <v>4</v>
      </c>
      <c r="D22" s="67">
        <v>2972</v>
      </c>
      <c r="E22" s="14">
        <f>COUNT(O22,P25,V21)</f>
        <v>3</v>
      </c>
      <c r="F22" s="14">
        <f>IF(O22&gt;P22,1,0)+IF(P25&gt;O25,1,0)+IF(V21&gt;U21,1,0)</f>
        <v>2</v>
      </c>
      <c r="G22" s="14">
        <f>IF(O22&lt;P22,1,0)+IF(P25&lt;O25,1,0)+IF(V21&lt;U21,1,0)</f>
        <v>1</v>
      </c>
      <c r="H22" s="14">
        <f>VALUE(O22+P25+V21)</f>
        <v>8</v>
      </c>
      <c r="I22" s="14">
        <f>VALUE(P22+O25+U21)</f>
        <v>4</v>
      </c>
      <c r="J22" s="15">
        <f>AVERAGE(H22-I22)</f>
        <v>4</v>
      </c>
      <c r="K22" s="39"/>
      <c r="L22" s="50" t="str">
        <f>B22</f>
        <v>CT LA SALLE</v>
      </c>
      <c r="M22" s="51" t="s">
        <v>6</v>
      </c>
      <c r="N22" s="54" t="str">
        <f>B23</f>
        <v>PLAYAS SANTA PONSA TC</v>
      </c>
      <c r="O22" s="49">
        <v>3</v>
      </c>
      <c r="P22" s="49">
        <v>1</v>
      </c>
      <c r="Q22" s="53"/>
      <c r="R22" s="54" t="str">
        <f>B23</f>
        <v>PLAYAS SANTA PONSA TC</v>
      </c>
      <c r="S22" s="51" t="s">
        <v>6</v>
      </c>
      <c r="T22" s="50" t="str">
        <f>B24</f>
        <v>ACTION TT-WC</v>
      </c>
      <c r="U22" s="49">
        <v>3</v>
      </c>
      <c r="V22" s="49">
        <v>1</v>
      </c>
      <c r="W22" s="20"/>
    </row>
    <row r="23" spans="1:23" s="6" customFormat="1" ht="17.100000000000001" customHeight="1">
      <c r="A23" s="2">
        <v>3</v>
      </c>
      <c r="B23" s="48" t="s">
        <v>29</v>
      </c>
      <c r="C23" s="67"/>
      <c r="D23" s="67">
        <v>11491</v>
      </c>
      <c r="E23" s="14">
        <f>COUNT(P22,O24,U22)</f>
        <v>3</v>
      </c>
      <c r="F23" s="18">
        <f>IF(O24&gt;P24,1,0)+IF(P22&gt;O22,1,0)+IF(U22&gt;V22,1,0)</f>
        <v>1</v>
      </c>
      <c r="G23" s="18">
        <f>IF(O24&lt;P24,1,0)+IF(P22&lt;O22,1,0)+IF(U22&lt;V22,1,0)</f>
        <v>2</v>
      </c>
      <c r="H23" s="18">
        <f>VALUE(P22+O24+U22)</f>
        <v>4</v>
      </c>
      <c r="I23" s="18">
        <f>VALUE(O22+P24+V22)</f>
        <v>8</v>
      </c>
      <c r="J23" s="19">
        <f>AVERAGE(H23-I23)</f>
        <v>-4</v>
      </c>
      <c r="K23" s="20"/>
      <c r="L23" s="7" t="s">
        <v>62</v>
      </c>
      <c r="M23" s="10"/>
      <c r="N23" s="5"/>
      <c r="O23" s="32"/>
      <c r="P23" s="20"/>
      <c r="Q23" s="20"/>
      <c r="R23" s="20"/>
      <c r="S23" s="20"/>
      <c r="T23" s="20"/>
      <c r="U23" s="20"/>
      <c r="V23" s="20"/>
      <c r="W23" s="20"/>
    </row>
    <row r="24" spans="1:23" s="6" customFormat="1" ht="17.100000000000001" customHeight="1" thickBot="1">
      <c r="A24" s="3">
        <v>4</v>
      </c>
      <c r="B24" s="61" t="s">
        <v>49</v>
      </c>
      <c r="C24" s="68"/>
      <c r="D24" s="68">
        <v>19972</v>
      </c>
      <c r="E24" s="16">
        <f>COUNT(P21,O25,V22)</f>
        <v>3</v>
      </c>
      <c r="F24" s="16">
        <f>IF(P21&gt;O21,1,0)+IF(O25&gt;P25,1,0)+IF(V22&gt;U22,1,0)</f>
        <v>0</v>
      </c>
      <c r="G24" s="16">
        <f>IF(P21&lt;O21,1,0)+IF(O25&lt;P25,1,0)+IF(V22&lt;U22,1,0)</f>
        <v>3</v>
      </c>
      <c r="H24" s="16">
        <f>VALUE(P21+O25+V22)</f>
        <v>1</v>
      </c>
      <c r="I24" s="16">
        <f>VALUE(O21+P25+U22)</f>
        <v>10</v>
      </c>
      <c r="J24" s="17">
        <f>AVERAGE(H24-I24)</f>
        <v>-9</v>
      </c>
      <c r="K24" s="20"/>
      <c r="L24" s="50" t="str">
        <f>B23</f>
        <v>PLAYAS SANTA PONSA TC</v>
      </c>
      <c r="M24" s="51" t="s">
        <v>6</v>
      </c>
      <c r="N24" s="56" t="str">
        <f>B21</f>
        <v>GLOBAL TC</v>
      </c>
      <c r="O24" s="49">
        <v>0</v>
      </c>
      <c r="P24" s="49">
        <v>4</v>
      </c>
      <c r="Q24" s="20"/>
      <c r="R24" s="20"/>
      <c r="S24" s="20"/>
      <c r="T24" s="20"/>
      <c r="U24" s="20"/>
      <c r="V24" s="20"/>
      <c r="W24" s="20"/>
    </row>
    <row r="25" spans="1:23" s="6" customFormat="1" ht="17.100000000000001" customHeight="1">
      <c r="A25" s="20"/>
      <c r="B25" s="20"/>
      <c r="C25" s="20"/>
      <c r="D25" s="20"/>
      <c r="E25" s="20"/>
      <c r="F25" s="20"/>
      <c r="G25" s="20"/>
      <c r="H25" s="20"/>
      <c r="I25" s="20"/>
      <c r="J25" s="20"/>
      <c r="K25" s="20"/>
      <c r="L25" s="62" t="str">
        <f>B24</f>
        <v>ACTION TT-WC</v>
      </c>
      <c r="M25" s="51" t="s">
        <v>6</v>
      </c>
      <c r="N25" s="58" t="str">
        <f>B22</f>
        <v>CT LA SALLE</v>
      </c>
      <c r="O25" s="95">
        <v>0</v>
      </c>
      <c r="P25" s="95">
        <v>4</v>
      </c>
      <c r="Q25" s="20"/>
      <c r="R25" s="20"/>
      <c r="S25" s="20"/>
      <c r="T25" s="20"/>
      <c r="U25" s="20"/>
      <c r="V25" s="20"/>
      <c r="W25" s="20"/>
    </row>
    <row r="26" spans="1:23" ht="12.95" customHeight="1">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N27" s="8"/>
      <c r="O27" s="8"/>
      <c r="P27" s="8"/>
      <c r="Q27" s="8"/>
      <c r="R27" s="8"/>
      <c r="S27" s="8"/>
      <c r="T27" s="8"/>
      <c r="U27" s="8"/>
      <c r="V27" s="8"/>
      <c r="W27" s="8"/>
    </row>
    <row r="28" spans="1:23">
      <c r="A28" s="8"/>
      <c r="B28" s="31" t="s">
        <v>17</v>
      </c>
      <c r="C28" s="31"/>
      <c r="D28" s="46" t="s">
        <v>40</v>
      </c>
      <c r="E28" s="38"/>
      <c r="G28" s="8"/>
      <c r="H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42" t="s">
        <v>15</v>
      </c>
      <c r="C30" s="64"/>
      <c r="D30" s="8"/>
      <c r="E30" s="8"/>
      <c r="F30" s="8"/>
      <c r="G30" s="8"/>
      <c r="H30" s="8"/>
      <c r="I30" s="8"/>
      <c r="J30" s="8"/>
      <c r="K30" s="8"/>
      <c r="L30" s="8"/>
      <c r="M30" s="8"/>
      <c r="N30" s="8"/>
      <c r="O30" s="8"/>
      <c r="P30" s="8"/>
      <c r="Q30" s="8"/>
      <c r="R30" s="8"/>
      <c r="S30" s="8"/>
      <c r="T30" s="8"/>
      <c r="U30" s="8"/>
      <c r="V30" s="8"/>
    </row>
    <row r="31" spans="1:23" ht="15" customHeight="1">
      <c r="A31" s="8"/>
      <c r="B31" s="43"/>
      <c r="C31" s="8"/>
      <c r="D31" s="45" t="s">
        <v>15</v>
      </c>
      <c r="E31" s="8"/>
      <c r="F31" s="8"/>
      <c r="G31" s="8"/>
      <c r="H31" s="8"/>
      <c r="I31" s="8"/>
      <c r="J31" s="8"/>
      <c r="K31" s="8"/>
      <c r="L31" s="8"/>
      <c r="M31" s="8"/>
      <c r="N31" s="8"/>
      <c r="O31" s="8"/>
      <c r="P31" s="8"/>
      <c r="Q31" s="8"/>
      <c r="R31" s="8"/>
      <c r="S31" s="8"/>
      <c r="T31" s="8"/>
      <c r="U31" s="8"/>
    </row>
    <row r="32" spans="1:23" ht="15" customHeight="1">
      <c r="A32" s="8"/>
      <c r="B32" s="44" t="s">
        <v>12</v>
      </c>
      <c r="C32" s="139" t="s">
        <v>95</v>
      </c>
      <c r="D32" s="146"/>
      <c r="E32" s="146"/>
      <c r="F32" s="146"/>
      <c r="G32" s="147"/>
      <c r="H32" s="8"/>
      <c r="I32" s="8"/>
      <c r="J32" s="8"/>
      <c r="K32" s="8"/>
      <c r="L32" s="8"/>
      <c r="M32" s="8"/>
      <c r="N32" s="8"/>
      <c r="O32" s="8"/>
      <c r="P32" s="8"/>
      <c r="Q32" s="8"/>
      <c r="R32" s="8"/>
      <c r="S32" s="8"/>
      <c r="T32" s="8"/>
      <c r="U32" s="8"/>
    </row>
    <row r="33" spans="1:23" ht="15" customHeight="1">
      <c r="A33" s="8"/>
      <c r="B33" s="45"/>
      <c r="C33" s="36"/>
      <c r="D33" s="36"/>
      <c r="E33" s="36"/>
      <c r="F33" s="36"/>
      <c r="G33" s="37"/>
      <c r="H33" s="128" t="s">
        <v>15</v>
      </c>
      <c r="I33" s="129"/>
      <c r="J33" s="129"/>
      <c r="K33" s="129"/>
      <c r="L33" s="8"/>
      <c r="M33" s="8"/>
      <c r="N33" s="8"/>
      <c r="O33" s="8"/>
      <c r="P33" s="8"/>
      <c r="Q33" s="8"/>
      <c r="R33" s="8"/>
      <c r="S33" s="8"/>
      <c r="T33" s="8"/>
      <c r="U33" s="8"/>
    </row>
    <row r="34" spans="1:23" ht="15" customHeight="1">
      <c r="A34" s="8"/>
      <c r="B34" s="42" t="s">
        <v>10</v>
      </c>
      <c r="C34" s="36"/>
      <c r="D34" s="36"/>
      <c r="E34" s="36"/>
      <c r="F34" s="36"/>
      <c r="G34" s="37"/>
      <c r="H34" s="120"/>
      <c r="I34" s="121" t="s">
        <v>95</v>
      </c>
      <c r="J34" s="36"/>
      <c r="K34" s="8"/>
      <c r="L34" s="8"/>
      <c r="M34" s="8"/>
      <c r="N34" s="8"/>
      <c r="O34" s="8"/>
      <c r="P34" s="8"/>
      <c r="Q34" s="8"/>
      <c r="R34" s="8"/>
      <c r="S34" s="8"/>
      <c r="T34" s="8"/>
      <c r="U34" s="8"/>
    </row>
    <row r="35" spans="1:23" ht="15" customHeight="1">
      <c r="A35" s="8"/>
      <c r="B35" s="43"/>
      <c r="C35" s="128" t="s">
        <v>10</v>
      </c>
      <c r="D35" s="129"/>
      <c r="E35" s="129"/>
      <c r="F35" s="129"/>
      <c r="G35" s="144"/>
      <c r="H35" s="8"/>
      <c r="I35" s="8"/>
      <c r="J35" s="8"/>
      <c r="K35" s="8"/>
      <c r="L35" s="8"/>
      <c r="M35" s="8"/>
      <c r="N35" s="8"/>
      <c r="O35" s="8"/>
      <c r="P35" s="8"/>
      <c r="Q35" s="8"/>
      <c r="R35" s="8"/>
      <c r="S35" s="8"/>
      <c r="T35" s="8"/>
      <c r="U35" s="8"/>
    </row>
    <row r="36" spans="1:23" ht="15" customHeight="1">
      <c r="A36" s="8"/>
      <c r="B36" s="44" t="s">
        <v>11</v>
      </c>
      <c r="C36" s="139" t="s">
        <v>90</v>
      </c>
      <c r="D36" s="146"/>
      <c r="E36" s="146"/>
      <c r="F36" s="146"/>
      <c r="G36" s="146"/>
      <c r="H36" s="8"/>
      <c r="I36" s="8"/>
      <c r="J36" s="8"/>
      <c r="K36" s="8"/>
      <c r="L36" s="8"/>
      <c r="M36" s="8"/>
      <c r="N36" s="8"/>
      <c r="O36" s="8"/>
      <c r="P36" s="8"/>
      <c r="Q36" s="8"/>
      <c r="R36" s="8"/>
      <c r="S36" s="8"/>
      <c r="T36" s="8"/>
      <c r="U36" s="8"/>
    </row>
    <row r="37" spans="1:23" ht="12.95" customHeight="1">
      <c r="A37" s="8"/>
      <c r="B37" s="8"/>
      <c r="C37" s="8"/>
      <c r="D37" s="8"/>
      <c r="E37" s="8"/>
      <c r="F37" s="8"/>
      <c r="G37" s="8"/>
      <c r="H37" s="8"/>
      <c r="I37" s="8"/>
      <c r="J37" s="8"/>
      <c r="K37" s="8"/>
      <c r="L37" s="8"/>
      <c r="M37" s="8"/>
      <c r="N37" s="8"/>
      <c r="O37" s="8"/>
      <c r="P37" s="8"/>
      <c r="Q37" s="8"/>
      <c r="R37" s="8"/>
      <c r="S37" s="8"/>
      <c r="T37" s="8"/>
      <c r="U37" s="8"/>
      <c r="V37" s="8"/>
      <c r="W37" s="8"/>
    </row>
    <row r="38" spans="1:23" ht="12.95" customHeight="1">
      <c r="A38" s="8"/>
      <c r="B38" s="8"/>
      <c r="C38" s="8"/>
      <c r="D38" s="8"/>
      <c r="E38" s="8"/>
      <c r="F38" s="8"/>
      <c r="G38" s="8"/>
      <c r="H38" s="8"/>
      <c r="I38" s="8"/>
      <c r="J38" s="8"/>
      <c r="K38" s="8"/>
      <c r="L38" s="8"/>
      <c r="M38" s="8"/>
      <c r="N38" s="8"/>
      <c r="O38" s="8"/>
      <c r="P38" s="8"/>
      <c r="Q38" s="8"/>
      <c r="R38" s="8"/>
      <c r="S38" s="8"/>
      <c r="T38" s="8"/>
      <c r="U38" s="8"/>
      <c r="V38" s="8"/>
      <c r="W38" s="8"/>
    </row>
    <row r="39" spans="1:23" ht="12.95" customHeight="1"/>
    <row r="40" spans="1:23" ht="12.95" customHeight="1"/>
    <row r="41" spans="1:23" ht="12.95" customHeight="1"/>
    <row r="42" spans="1:23" ht="12.95" customHeight="1"/>
    <row r="43" spans="1:23" ht="12.95" customHeight="1"/>
    <row r="44" spans="1:23" ht="12.95" customHeight="1"/>
    <row r="45" spans="1:23" ht="12.95" customHeight="1"/>
    <row r="46" spans="1:23" ht="15.95" customHeight="1"/>
    <row r="47" spans="1:23" ht="15.95" customHeight="1"/>
    <row r="48" spans="1:23" ht="15.95" customHeight="1"/>
  </sheetData>
  <mergeCells count="5">
    <mergeCell ref="B6:L6"/>
    <mergeCell ref="C32:G32"/>
    <mergeCell ref="C35:G35"/>
    <mergeCell ref="C36:G36"/>
    <mergeCell ref="H33:K3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2022-05-16T07:41:48Z</dcterms:modified>
</cp:coreProperties>
</file>