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405" yWindow="-210" windowWidth="16260" windowHeight="12240" tabRatio="687"/>
  </bookViews>
  <sheets>
    <sheet name="VET+40F" sheetId="1" r:id="rId1"/>
    <sheet name="VET+50F" sheetId="3" r:id="rId2"/>
    <sheet name="VET+60F" sheetId="4" r:id="rId3"/>
    <sheet name="VET+35M" sheetId="13" r:id="rId4"/>
    <sheet name="VET+45M" sheetId="9" r:id="rId5"/>
    <sheet name="VET+50M" sheetId="2" r:id="rId6"/>
    <sheet name="VET+55M" sheetId="17" r:id="rId7"/>
    <sheet name="VET+60" sheetId="15" r:id="rId8"/>
  </sheets>
  <definedNames>
    <definedName name="_xlnm._FilterDatabase" localSheetId="0" hidden="1">'VET+40F'!$A$6:$I$6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7"/>
  <c r="J32"/>
  <c r="L31"/>
  <c r="J31"/>
  <c r="G31"/>
  <c r="F31"/>
  <c r="E31"/>
  <c r="D31"/>
  <c r="C31"/>
  <c r="G30"/>
  <c r="F30"/>
  <c r="E30"/>
  <c r="D30"/>
  <c r="C30"/>
  <c r="U29"/>
  <c r="R29"/>
  <c r="L29"/>
  <c r="J29"/>
  <c r="G29"/>
  <c r="F29"/>
  <c r="E29"/>
  <c r="D29"/>
  <c r="C29"/>
  <c r="U28"/>
  <c r="R28"/>
  <c r="L28"/>
  <c r="J28"/>
  <c r="G28"/>
  <c r="F28"/>
  <c r="H28" s="1"/>
  <c r="E28"/>
  <c r="D28"/>
  <c r="C28"/>
  <c r="L24"/>
  <c r="J24"/>
  <c r="L23"/>
  <c r="J23"/>
  <c r="G23"/>
  <c r="F23"/>
  <c r="E23"/>
  <c r="D23"/>
  <c r="C23"/>
  <c r="G22"/>
  <c r="F22"/>
  <c r="H22" s="1"/>
  <c r="E22"/>
  <c r="D22"/>
  <c r="C22"/>
  <c r="U21"/>
  <c r="R21"/>
  <c r="L21"/>
  <c r="J21"/>
  <c r="G21"/>
  <c r="F21"/>
  <c r="H21" s="1"/>
  <c r="E21"/>
  <c r="D21"/>
  <c r="C21"/>
  <c r="U20"/>
  <c r="R20"/>
  <c r="L20"/>
  <c r="J20"/>
  <c r="G20"/>
  <c r="F20"/>
  <c r="H20" s="1"/>
  <c r="E20"/>
  <c r="D20"/>
  <c r="C20"/>
  <c r="O15"/>
  <c r="N15"/>
  <c r="M15"/>
  <c r="L15"/>
  <c r="K15"/>
  <c r="O14"/>
  <c r="N14"/>
  <c r="P14" s="1"/>
  <c r="M14"/>
  <c r="L14"/>
  <c r="K14"/>
  <c r="O13"/>
  <c r="N13"/>
  <c r="M13"/>
  <c r="L13"/>
  <c r="K13"/>
  <c r="O12"/>
  <c r="N12"/>
  <c r="P12" s="1"/>
  <c r="M12"/>
  <c r="L12"/>
  <c r="K12"/>
  <c r="L32" i="15"/>
  <c r="J32"/>
  <c r="L31"/>
  <c r="J31"/>
  <c r="G31"/>
  <c r="F31"/>
  <c r="E31"/>
  <c r="D31"/>
  <c r="C31"/>
  <c r="G30"/>
  <c r="F30"/>
  <c r="H30" s="1"/>
  <c r="E30"/>
  <c r="D30"/>
  <c r="C30"/>
  <c r="U29"/>
  <c r="R29"/>
  <c r="L29"/>
  <c r="J29"/>
  <c r="G29"/>
  <c r="F29"/>
  <c r="E29"/>
  <c r="D29"/>
  <c r="C29"/>
  <c r="U28"/>
  <c r="R28"/>
  <c r="L28"/>
  <c r="J28"/>
  <c r="G28"/>
  <c r="F28"/>
  <c r="H28" s="1"/>
  <c r="E28"/>
  <c r="D28"/>
  <c r="C28"/>
  <c r="L24"/>
  <c r="J24"/>
  <c r="L23"/>
  <c r="J23"/>
  <c r="G23"/>
  <c r="F23"/>
  <c r="E23"/>
  <c r="D23"/>
  <c r="C23"/>
  <c r="G22"/>
  <c r="F22"/>
  <c r="H22" s="1"/>
  <c r="E22"/>
  <c r="D22"/>
  <c r="C22"/>
  <c r="U21"/>
  <c r="R21"/>
  <c r="L21"/>
  <c r="J21"/>
  <c r="G21"/>
  <c r="F21"/>
  <c r="E21"/>
  <c r="D21"/>
  <c r="C21"/>
  <c r="U20"/>
  <c r="R20"/>
  <c r="L20"/>
  <c r="J20"/>
  <c r="G20"/>
  <c r="F20"/>
  <c r="H20" s="1"/>
  <c r="E20"/>
  <c r="D20"/>
  <c r="C20"/>
  <c r="O15"/>
  <c r="N15"/>
  <c r="M15"/>
  <c r="L15"/>
  <c r="K15"/>
  <c r="O14"/>
  <c r="N14"/>
  <c r="P14" s="1"/>
  <c r="M14"/>
  <c r="L14"/>
  <c r="K14"/>
  <c r="O13"/>
  <c r="N13"/>
  <c r="M13"/>
  <c r="L13"/>
  <c r="K13"/>
  <c r="O12"/>
  <c r="N12"/>
  <c r="P12" s="1"/>
  <c r="M12"/>
  <c r="L12"/>
  <c r="K12"/>
  <c r="D15" i="9"/>
  <c r="D15" i="13"/>
  <c r="D13" i="4"/>
  <c r="H15" i="1"/>
  <c r="H9"/>
  <c r="K12" i="2"/>
  <c r="O15"/>
  <c r="O14"/>
  <c r="O13"/>
  <c r="O12"/>
  <c r="N15"/>
  <c r="P15" s="1"/>
  <c r="N14"/>
  <c r="P14" s="1"/>
  <c r="N13"/>
  <c r="N12"/>
  <c r="M15"/>
  <c r="M14"/>
  <c r="M13"/>
  <c r="M12"/>
  <c r="L15"/>
  <c r="L14"/>
  <c r="L13"/>
  <c r="L12"/>
  <c r="K15"/>
  <c r="K14"/>
  <c r="K13"/>
  <c r="E13" i="9"/>
  <c r="D17"/>
  <c r="D16"/>
  <c r="D14"/>
  <c r="D13"/>
  <c r="H17"/>
  <c r="G17"/>
  <c r="E17"/>
  <c r="H16"/>
  <c r="G16"/>
  <c r="E16"/>
  <c r="H15"/>
  <c r="G15"/>
  <c r="E15"/>
  <c r="H14"/>
  <c r="G14"/>
  <c r="E14"/>
  <c r="H13"/>
  <c r="G13"/>
  <c r="D18" i="13"/>
  <c r="D13"/>
  <c r="E13" i="4"/>
  <c r="D17"/>
  <c r="D16"/>
  <c r="D15"/>
  <c r="D14"/>
  <c r="H11" i="3"/>
  <c r="H9"/>
  <c r="I9" i="1"/>
  <c r="H11"/>
  <c r="H10"/>
  <c r="L32" i="2"/>
  <c r="J32"/>
  <c r="L31"/>
  <c r="J31"/>
  <c r="H30" i="17" l="1"/>
  <c r="P13"/>
  <c r="H31"/>
  <c r="H29"/>
  <c r="P15"/>
  <c r="H23"/>
  <c r="H31" i="15"/>
  <c r="H29"/>
  <c r="P15"/>
  <c r="H23"/>
  <c r="P13"/>
  <c r="H21"/>
  <c r="F14" i="9"/>
  <c r="F13"/>
  <c r="F15"/>
  <c r="P12" i="2"/>
  <c r="F16" i="9"/>
  <c r="I16"/>
  <c r="P13" i="2"/>
  <c r="I13" i="9"/>
  <c r="F17"/>
  <c r="I14"/>
  <c r="I17"/>
  <c r="I15"/>
  <c r="D33" i="13"/>
  <c r="B33"/>
  <c r="D32"/>
  <c r="B32"/>
  <c r="D31"/>
  <c r="B31"/>
  <c r="M28"/>
  <c r="K28"/>
  <c r="D23"/>
  <c r="B23"/>
  <c r="M27"/>
  <c r="K27"/>
  <c r="D22"/>
  <c r="B22"/>
  <c r="M26"/>
  <c r="K26"/>
  <c r="D21"/>
  <c r="B21"/>
  <c r="M23"/>
  <c r="K23"/>
  <c r="D28"/>
  <c r="B28"/>
  <c r="M22"/>
  <c r="K22"/>
  <c r="D27"/>
  <c r="B27"/>
  <c r="M21"/>
  <c r="K21"/>
  <c r="D26"/>
  <c r="B26"/>
  <c r="H18"/>
  <c r="G18"/>
  <c r="E18"/>
  <c r="H17"/>
  <c r="G17"/>
  <c r="E17"/>
  <c r="D17"/>
  <c r="H16"/>
  <c r="G16"/>
  <c r="E16"/>
  <c r="D16"/>
  <c r="H15"/>
  <c r="G15"/>
  <c r="E15"/>
  <c r="H14"/>
  <c r="G14"/>
  <c r="E14"/>
  <c r="D14"/>
  <c r="H13"/>
  <c r="G13"/>
  <c r="E13"/>
  <c r="D33" i="9"/>
  <c r="B33"/>
  <c r="D32"/>
  <c r="B32"/>
  <c r="D31"/>
  <c r="B31"/>
  <c r="M28"/>
  <c r="K28"/>
  <c r="D23"/>
  <c r="B23"/>
  <c r="M27"/>
  <c r="K27"/>
  <c r="D22"/>
  <c r="B22"/>
  <c r="M26"/>
  <c r="K26"/>
  <c r="D21"/>
  <c r="B21"/>
  <c r="M23"/>
  <c r="K23"/>
  <c r="D28"/>
  <c r="B28"/>
  <c r="M22"/>
  <c r="K22"/>
  <c r="D27"/>
  <c r="B27"/>
  <c r="M21"/>
  <c r="K21"/>
  <c r="D26"/>
  <c r="B26"/>
  <c r="C35" i="3"/>
  <c r="A35"/>
  <c r="C34"/>
  <c r="A34"/>
  <c r="C33"/>
  <c r="A33"/>
  <c r="C32"/>
  <c r="A32"/>
  <c r="C23"/>
  <c r="A23"/>
  <c r="C22"/>
  <c r="A22"/>
  <c r="C41"/>
  <c r="A41"/>
  <c r="C21"/>
  <c r="A21"/>
  <c r="C40"/>
  <c r="A40"/>
  <c r="C20"/>
  <c r="A20"/>
  <c r="C39"/>
  <c r="A39"/>
  <c r="C38"/>
  <c r="A38"/>
  <c r="P30"/>
  <c r="N30"/>
  <c r="P29"/>
  <c r="N29"/>
  <c r="P36"/>
  <c r="N36"/>
  <c r="P28"/>
  <c r="N28"/>
  <c r="P35"/>
  <c r="N35"/>
  <c r="P27"/>
  <c r="N27"/>
  <c r="P34"/>
  <c r="N34"/>
  <c r="P33"/>
  <c r="N33"/>
  <c r="P23"/>
  <c r="N23"/>
  <c r="C29"/>
  <c r="A29"/>
  <c r="P22"/>
  <c r="N22"/>
  <c r="C28"/>
  <c r="A28"/>
  <c r="P21"/>
  <c r="N21"/>
  <c r="C27"/>
  <c r="A27"/>
  <c r="P20"/>
  <c r="N20"/>
  <c r="C26"/>
  <c r="A26"/>
  <c r="L15"/>
  <c r="K15"/>
  <c r="I15"/>
  <c r="H15"/>
  <c r="L14"/>
  <c r="K14"/>
  <c r="I14"/>
  <c r="H14"/>
  <c r="L13"/>
  <c r="K13"/>
  <c r="I13"/>
  <c r="H13"/>
  <c r="L12"/>
  <c r="K12"/>
  <c r="I12"/>
  <c r="H12"/>
  <c r="L11"/>
  <c r="K11"/>
  <c r="J11"/>
  <c r="I11"/>
  <c r="L10"/>
  <c r="K10"/>
  <c r="J10"/>
  <c r="I10"/>
  <c r="H10"/>
  <c r="L9"/>
  <c r="K9"/>
  <c r="J9"/>
  <c r="I9"/>
  <c r="C20" i="2"/>
  <c r="D20"/>
  <c r="E20"/>
  <c r="F20"/>
  <c r="G20"/>
  <c r="C21"/>
  <c r="D21"/>
  <c r="E21"/>
  <c r="F21"/>
  <c r="G21"/>
  <c r="C22"/>
  <c r="D22"/>
  <c r="E22"/>
  <c r="F22"/>
  <c r="H22" s="1"/>
  <c r="G22"/>
  <c r="C23"/>
  <c r="D23"/>
  <c r="E23"/>
  <c r="F23"/>
  <c r="G23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H30" l="1"/>
  <c r="H20"/>
  <c r="H23"/>
  <c r="F15" i="13"/>
  <c r="F17"/>
  <c r="H28" i="2"/>
  <c r="H21"/>
  <c r="I15" i="13"/>
  <c r="F13"/>
  <c r="I14"/>
  <c r="F16"/>
  <c r="I13"/>
  <c r="F18"/>
  <c r="F14"/>
  <c r="I16"/>
  <c r="I17"/>
  <c r="I18"/>
  <c r="M12" i="3"/>
  <c r="M13"/>
  <c r="M14"/>
  <c r="M15"/>
  <c r="J12"/>
  <c r="M10"/>
  <c r="M11"/>
  <c r="J15"/>
  <c r="J14"/>
  <c r="J13"/>
  <c r="M9"/>
  <c r="H31" i="2"/>
  <c r="H29"/>
  <c r="D43" i="4"/>
  <c r="D42"/>
  <c r="B42"/>
  <c r="D41"/>
  <c r="B41"/>
  <c r="D38"/>
  <c r="D37"/>
  <c r="B37"/>
  <c r="D36"/>
  <c r="B36"/>
  <c r="D33"/>
  <c r="D32"/>
  <c r="B32"/>
  <c r="D31"/>
  <c r="B31"/>
  <c r="D28"/>
  <c r="D27"/>
  <c r="B27"/>
  <c r="D26"/>
  <c r="B26"/>
  <c r="D23"/>
  <c r="D22"/>
  <c r="B22"/>
  <c r="D21"/>
  <c r="B21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I15" i="1"/>
  <c r="I14"/>
  <c r="I13"/>
  <c r="I12"/>
  <c r="I11"/>
  <c r="I10"/>
  <c r="H14"/>
  <c r="H13"/>
  <c r="H12"/>
  <c r="L10"/>
  <c r="K10"/>
  <c r="J10"/>
  <c r="L9"/>
  <c r="K9"/>
  <c r="J9"/>
  <c r="C41"/>
  <c r="A41"/>
  <c r="A35"/>
  <c r="C29"/>
  <c r="A29"/>
  <c r="N29"/>
  <c r="P35"/>
  <c r="N35"/>
  <c r="P23"/>
  <c r="N23"/>
  <c r="A23"/>
  <c r="J13" l="1"/>
  <c r="J14"/>
  <c r="J12"/>
  <c r="J15"/>
  <c r="I16" i="4"/>
  <c r="I14"/>
  <c r="I13"/>
  <c r="I15"/>
  <c r="I17"/>
  <c r="U29" i="2" l="1"/>
  <c r="R29"/>
  <c r="L29"/>
  <c r="J29"/>
  <c r="U28"/>
  <c r="R28"/>
  <c r="L28"/>
  <c r="J28"/>
  <c r="L24"/>
  <c r="J24"/>
  <c r="L23"/>
  <c r="J23"/>
  <c r="U21"/>
  <c r="R21"/>
  <c r="L21"/>
  <c r="J21"/>
  <c r="U20"/>
  <c r="R20"/>
  <c r="L20"/>
  <c r="J20"/>
  <c r="P34" i="1"/>
  <c r="N34"/>
  <c r="P33"/>
  <c r="N33"/>
  <c r="P32"/>
  <c r="N32"/>
  <c r="C40"/>
  <c r="A40"/>
  <c r="P29"/>
  <c r="C39"/>
  <c r="A39"/>
  <c r="P28"/>
  <c r="N28"/>
  <c r="C38"/>
  <c r="A38"/>
  <c r="P27"/>
  <c r="N27"/>
  <c r="P26"/>
  <c r="N26"/>
  <c r="C35"/>
  <c r="C34"/>
  <c r="A34"/>
  <c r="C33"/>
  <c r="A33"/>
  <c r="P22"/>
  <c r="N22"/>
  <c r="C32"/>
  <c r="A32"/>
  <c r="P21"/>
  <c r="N21"/>
  <c r="P20"/>
  <c r="N20"/>
  <c r="C23"/>
  <c r="C28"/>
  <c r="A28"/>
  <c r="C22"/>
  <c r="A22"/>
  <c r="C27"/>
  <c r="A27"/>
  <c r="C21"/>
  <c r="A21"/>
  <c r="C26"/>
  <c r="A26"/>
  <c r="C20"/>
  <c r="A20"/>
  <c r="L15"/>
  <c r="K15"/>
  <c r="L14"/>
  <c r="K14"/>
  <c r="L13"/>
  <c r="K13"/>
  <c r="L12"/>
  <c r="K12"/>
  <c r="L11"/>
  <c r="K11"/>
  <c r="J11"/>
  <c r="M9"/>
  <c r="M13" l="1"/>
  <c r="M11"/>
  <c r="M15"/>
  <c r="M10"/>
  <c r="M12"/>
  <c r="M14"/>
</calcChain>
</file>

<file path=xl/comments1.xml><?xml version="1.0" encoding="utf-8"?>
<comments xmlns="http://schemas.openxmlformats.org/spreadsheetml/2006/main">
  <authors>
    <author>Alex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Equipo retirado x falta de jugadores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Acta no recibida</t>
        </r>
      </text>
    </comment>
  </commentList>
</comments>
</file>

<file path=xl/comments3.xml><?xml version="1.0" encoding="utf-8"?>
<comments xmlns="http://schemas.openxmlformats.org/spreadsheetml/2006/main">
  <authors>
    <author>Alex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>Aplazado por falta de
jugadores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Aplazado</t>
        </r>
      </text>
    </comment>
  </commentList>
</comments>
</file>

<file path=xl/comments4.xml><?xml version="1.0" encoding="utf-8"?>
<comments xmlns="http://schemas.openxmlformats.org/spreadsheetml/2006/main">
  <authors>
    <author>Melanie</author>
  </authors>
  <commentList>
    <comment ref="J28" authorId="0">
      <text>
        <r>
          <rPr>
            <b/>
            <sz val="9"/>
            <color indexed="81"/>
            <rFont val="Tahoma"/>
            <family val="2"/>
          </rPr>
          <t>Acta no recibida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Acta no recibida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<sst xmlns="http://schemas.openxmlformats.org/spreadsheetml/2006/main" count="459" uniqueCount="95">
  <si>
    <t>En caso de no recibirla se dará por perdedor al equipo local. Los resultado se actualizarán cada jornada.</t>
  </si>
  <si>
    <t>J</t>
  </si>
  <si>
    <t>G</t>
  </si>
  <si>
    <t>P</t>
  </si>
  <si>
    <t xml:space="preserve"> A/F </t>
  </si>
  <si>
    <t xml:space="preserve"> E/C</t>
  </si>
  <si>
    <t>DIF.</t>
  </si>
  <si>
    <t>VS</t>
  </si>
  <si>
    <t>CT MANACOR</t>
  </si>
  <si>
    <t>CT ARENAL</t>
  </si>
  <si>
    <t>CT LA SALLE</t>
  </si>
  <si>
    <t>SPORTING TC</t>
  </si>
  <si>
    <t>CT PAGUERA</t>
  </si>
  <si>
    <t>DESCANSA</t>
  </si>
  <si>
    <t xml:space="preserve">El equipo local deberá enviar el acta a melanie@ftib.es, como máximo, el martes siguiente a la fecha programada para la </t>
  </si>
  <si>
    <t>VETERANOS+45 MASC.</t>
  </si>
  <si>
    <t>SOMETIMES TC</t>
  </si>
  <si>
    <t>TM PALMATENIS</t>
  </si>
  <si>
    <t>CT FELANITX</t>
  </si>
  <si>
    <t>CLASIF.</t>
  </si>
  <si>
    <t>VETERANAS+40 FEM.</t>
  </si>
  <si>
    <t xml:space="preserve">confrontación. Si no se ha disputado la confrontación, el equipo local deberá informar por escrito de la fecha alternativa. </t>
  </si>
  <si>
    <t xml:space="preserve">En caso de no recibir acta o fecha de aplazamiento se dará por perdedor al equipo local. </t>
  </si>
  <si>
    <t>Los resultado se actualizarán cada jornada.</t>
  </si>
  <si>
    <t>CT BINISSALEM</t>
  </si>
  <si>
    <t>IDA</t>
  </si>
  <si>
    <t>VUELTA</t>
  </si>
  <si>
    <t>EQUIPOS</t>
  </si>
  <si>
    <t xml:space="preserve">para la confrontación. Si no se ha disputado la confrontación, se deberá enviar el acta con la fecha alternativa. </t>
  </si>
  <si>
    <t>El equipo local deberá enviar el acta a melanie@ftib.es, como máximo, el martes siguiente a la fecha programada</t>
  </si>
  <si>
    <t>VETERANAS+50 FEM.</t>
  </si>
  <si>
    <t>VETERANAS+60 FEM.</t>
  </si>
  <si>
    <t>OPEN MARRATXÍ</t>
  </si>
  <si>
    <t>CT PONT D'INCA NOU</t>
  </si>
  <si>
    <t xml:space="preserve">confrontación. Si no se ha disputado la confrontación, se deberá enviar el acta con la fecha alternativa. </t>
  </si>
  <si>
    <t>OPEN MARRATXI</t>
  </si>
  <si>
    <t>VETERANOS+50 MASC.</t>
  </si>
  <si>
    <t>ACTION TENIS TAHOE</t>
  </si>
  <si>
    <t>ACTION TENNIS TAHOE</t>
  </si>
  <si>
    <t>VETERANOS+55 MASC.</t>
  </si>
  <si>
    <t xml:space="preserve">después de la fecha programada. </t>
  </si>
  <si>
    <t xml:space="preserve">Última fecha para jugar confrontaciones aplazadas: </t>
  </si>
  <si>
    <t>POL. PRINCIPES DE ESPAÑA</t>
  </si>
  <si>
    <t>OPEN MARRATXI "A"</t>
  </si>
  <si>
    <t>OPEN MARRATXI "B"</t>
  </si>
  <si>
    <t xml:space="preserve">No se podrán aplazar confrontaciones más de 4 semanas </t>
  </si>
  <si>
    <t>PLAYAS DE SANTA PONSA TC</t>
  </si>
  <si>
    <t>CAMPEONATO DE MALLORCA POR EQUIPOS VETERANOS 2020</t>
  </si>
  <si>
    <t>VETERANOS+35 MASC.</t>
  </si>
  <si>
    <t>CLUB SPORTINCA</t>
  </si>
  <si>
    <t>J1.  7-8/03</t>
  </si>
  <si>
    <t>VETERANOS+60 MASC.</t>
  </si>
  <si>
    <t>J.  29/02-1/03</t>
  </si>
  <si>
    <t>PLAYAS SANTA PONSA TC</t>
  </si>
  <si>
    <t xml:space="preserve"> </t>
  </si>
  <si>
    <r>
      <rPr>
        <b/>
        <sz val="10"/>
        <color rgb="FFFF0000"/>
        <rFont val="DINPro-Black"/>
        <family val="3"/>
      </rPr>
      <t xml:space="preserve">J. 22/03  -  </t>
    </r>
    <r>
      <rPr>
        <b/>
        <sz val="10"/>
        <rFont val="DINPro-Black"/>
        <family val="3"/>
      </rPr>
      <t xml:space="preserve"> 4-5/07</t>
    </r>
  </si>
  <si>
    <r>
      <rPr>
        <b/>
        <sz val="10"/>
        <color rgb="FFFF0000"/>
        <rFont val="DINPro-Black"/>
        <family val="3"/>
      </rPr>
      <t>J.  29/02-1/03</t>
    </r>
    <r>
      <rPr>
        <b/>
        <sz val="10"/>
        <rFont val="DINPro-Black"/>
        <family val="3"/>
      </rPr>
      <t xml:space="preserve">  -  4-5/07</t>
    </r>
  </si>
  <si>
    <r>
      <rPr>
        <b/>
        <sz val="10"/>
        <color rgb="FFFF0000"/>
        <rFont val="DINPro-Black"/>
        <family val="3"/>
      </rPr>
      <t>J2.  22/03</t>
    </r>
    <r>
      <rPr>
        <b/>
        <sz val="10"/>
        <rFont val="DINPro-Black"/>
        <family val="3"/>
      </rPr>
      <t xml:space="preserve">  -  4-5/07</t>
    </r>
  </si>
  <si>
    <r>
      <rPr>
        <b/>
        <sz val="10"/>
        <color rgb="FFFF0000"/>
        <rFont val="DINPro-Black"/>
        <family val="3"/>
      </rPr>
      <t xml:space="preserve">J. 28-29/03  - </t>
    </r>
    <r>
      <rPr>
        <b/>
        <sz val="10"/>
        <rFont val="DINPro-Black"/>
        <family val="3"/>
      </rPr>
      <t>11-12/07</t>
    </r>
  </si>
  <si>
    <r>
      <rPr>
        <b/>
        <sz val="10"/>
        <color rgb="FFFF0000"/>
        <rFont val="DINPro-Black"/>
        <family val="3"/>
      </rPr>
      <t>J. 4-5/04</t>
    </r>
    <r>
      <rPr>
        <b/>
        <sz val="10"/>
        <rFont val="DINPro-Black"/>
        <family val="3"/>
      </rPr>
      <t xml:space="preserve">  -  18-19/07</t>
    </r>
  </si>
  <si>
    <r>
      <rPr>
        <b/>
        <sz val="10"/>
        <color rgb="FFFF0000"/>
        <rFont val="DINPro-Black"/>
        <family val="3"/>
      </rPr>
      <t xml:space="preserve">J2.  4-5/04  -  </t>
    </r>
    <r>
      <rPr>
        <b/>
        <sz val="10"/>
        <rFont val="DINPro-Black"/>
        <family val="3"/>
      </rPr>
      <t>18-19/07</t>
    </r>
  </si>
  <si>
    <r>
      <rPr>
        <b/>
        <sz val="10"/>
        <color rgb="FFFF0000"/>
        <rFont val="DINPro-Black"/>
        <family val="3"/>
      </rPr>
      <t xml:space="preserve">J3.  4-5/04  - </t>
    </r>
    <r>
      <rPr>
        <b/>
        <sz val="10"/>
        <rFont val="DINPro-Black"/>
        <family val="3"/>
      </rPr>
      <t xml:space="preserve"> 18-19/07</t>
    </r>
  </si>
  <si>
    <r>
      <t xml:space="preserve">J. 18-19/04  -  </t>
    </r>
    <r>
      <rPr>
        <b/>
        <sz val="10"/>
        <rFont val="DINPro-Black"/>
        <family val="3"/>
      </rPr>
      <t>25-26/07</t>
    </r>
  </si>
  <si>
    <r>
      <rPr>
        <b/>
        <sz val="10"/>
        <color rgb="FFFF0000"/>
        <rFont val="DINPro-Black"/>
        <family val="3"/>
      </rPr>
      <t>J. 18-19/04</t>
    </r>
    <r>
      <rPr>
        <b/>
        <sz val="10"/>
        <rFont val="DINPro-Black"/>
        <family val="3"/>
      </rPr>
      <t xml:space="preserve">  -  25-26/07</t>
    </r>
  </si>
  <si>
    <r>
      <rPr>
        <b/>
        <sz val="10"/>
        <color rgb="FFFF0000"/>
        <rFont val="DINPro-Black"/>
        <family val="3"/>
      </rPr>
      <t xml:space="preserve">J. 25-26/04  -  </t>
    </r>
    <r>
      <rPr>
        <b/>
        <sz val="10"/>
        <rFont val="DINPro-Black"/>
        <family val="3"/>
      </rPr>
      <t>1-2/08</t>
    </r>
  </si>
  <si>
    <r>
      <rPr>
        <b/>
        <sz val="10"/>
        <color rgb="FFFF0000"/>
        <rFont val="DINPro-Black"/>
        <family val="3"/>
      </rPr>
      <t xml:space="preserve">J3. 25-26/04  -  </t>
    </r>
    <r>
      <rPr>
        <b/>
        <sz val="10"/>
        <rFont val="DINPro-Black"/>
        <family val="3"/>
      </rPr>
      <t>1-2/08</t>
    </r>
  </si>
  <si>
    <r>
      <rPr>
        <b/>
        <sz val="10"/>
        <color rgb="FFFF0000"/>
        <rFont val="DINPro-Black"/>
        <family val="3"/>
      </rPr>
      <t xml:space="preserve">J4. 25-26/04  -  </t>
    </r>
    <r>
      <rPr>
        <b/>
        <sz val="10"/>
        <rFont val="DINPro-Black"/>
        <family val="3"/>
      </rPr>
      <t>1-2/08</t>
    </r>
  </si>
  <si>
    <r>
      <rPr>
        <b/>
        <sz val="10"/>
        <color rgb="FFFF0000"/>
        <rFont val="DINPro-Black"/>
        <family val="3"/>
      </rPr>
      <t xml:space="preserve">J. 12-13/09  -  </t>
    </r>
    <r>
      <rPr>
        <b/>
        <sz val="10"/>
        <rFont val="DINPro-Black"/>
        <family val="3"/>
      </rPr>
      <t>29-30/08</t>
    </r>
  </si>
  <si>
    <r>
      <rPr>
        <b/>
        <sz val="10"/>
        <color rgb="FFFF0000"/>
        <rFont val="DINPro-Black"/>
        <family val="3"/>
      </rPr>
      <t xml:space="preserve">J. 30-31/05  -  </t>
    </r>
    <r>
      <rPr>
        <b/>
        <sz val="10"/>
        <rFont val="DINPro-Black"/>
        <family val="3"/>
      </rPr>
      <t>15-16/08</t>
    </r>
  </si>
  <si>
    <r>
      <rPr>
        <b/>
        <sz val="10"/>
        <color rgb="FFFF0000"/>
        <rFont val="DINPro-Black"/>
        <family val="3"/>
      </rPr>
      <t xml:space="preserve">J. 2-3/05  -  </t>
    </r>
    <r>
      <rPr>
        <b/>
        <sz val="10"/>
        <rFont val="DINPro-Black"/>
        <family val="3"/>
      </rPr>
      <t>8-9/08</t>
    </r>
  </si>
  <si>
    <r>
      <rPr>
        <b/>
        <sz val="10"/>
        <color rgb="FFFF0000"/>
        <rFont val="DINPro-Black"/>
        <family val="3"/>
      </rPr>
      <t xml:space="preserve">J. 5-6/09  -  </t>
    </r>
    <r>
      <rPr>
        <b/>
        <sz val="10"/>
        <rFont val="DINPro-Black"/>
        <family val="3"/>
      </rPr>
      <t>22-23/08</t>
    </r>
  </si>
  <si>
    <r>
      <rPr>
        <b/>
        <sz val="10"/>
        <color rgb="FFFF0000"/>
        <rFont val="DINPro-Black"/>
        <family val="3"/>
      </rPr>
      <t xml:space="preserve">J4. 30-31/05  -  </t>
    </r>
    <r>
      <rPr>
        <b/>
        <sz val="10"/>
        <rFont val="DINPro-Black"/>
        <family val="3"/>
      </rPr>
      <t>15-16/08</t>
    </r>
  </si>
  <si>
    <r>
      <rPr>
        <b/>
        <sz val="10"/>
        <color rgb="FFFF0000"/>
        <rFont val="DINPro-Black"/>
        <family val="3"/>
      </rPr>
      <t xml:space="preserve">J5. 30-31/05  -  </t>
    </r>
    <r>
      <rPr>
        <b/>
        <sz val="10"/>
        <rFont val="DINPro-Black"/>
        <family val="3"/>
      </rPr>
      <t>15-16/08</t>
    </r>
  </si>
  <si>
    <r>
      <rPr>
        <b/>
        <sz val="10"/>
        <color rgb="FFFF0000"/>
        <rFont val="DINPro-Black"/>
        <family val="3"/>
      </rPr>
      <t xml:space="preserve">J5. 12-13/09  -  </t>
    </r>
    <r>
      <rPr>
        <b/>
        <sz val="10"/>
        <rFont val="DINPro-Black"/>
        <family val="3"/>
      </rPr>
      <t>29-30/08</t>
    </r>
  </si>
  <si>
    <r>
      <rPr>
        <b/>
        <sz val="10"/>
        <color rgb="FFFF0000"/>
        <rFont val="DINPro-Black"/>
        <family val="3"/>
      </rPr>
      <t>J6. 12-13/09</t>
    </r>
    <r>
      <rPr>
        <b/>
        <sz val="10"/>
        <rFont val="DINPro-Black"/>
        <family val="3"/>
      </rPr>
      <t xml:space="preserve">  -  29-30/08</t>
    </r>
  </si>
  <si>
    <r>
      <rPr>
        <b/>
        <sz val="10"/>
        <color rgb="FFFF0000"/>
        <rFont val="DINPro-Black"/>
        <family val="3"/>
      </rPr>
      <t xml:space="preserve">J. 26-27/09  -  </t>
    </r>
    <r>
      <rPr>
        <b/>
        <sz val="10"/>
        <rFont val="DINPro-Black"/>
        <family val="3"/>
      </rPr>
      <t>19/09</t>
    </r>
  </si>
  <si>
    <r>
      <rPr>
        <b/>
        <sz val="10"/>
        <color rgb="FFFF0000"/>
        <rFont val="DINPro-Black"/>
        <family val="3"/>
      </rPr>
      <t xml:space="preserve">J. 19-20/09  -  </t>
    </r>
    <r>
      <rPr>
        <b/>
        <sz val="10"/>
        <rFont val="DINPro-Black"/>
        <family val="3"/>
      </rPr>
      <t>10-11/10</t>
    </r>
  </si>
  <si>
    <r>
      <rPr>
        <b/>
        <sz val="10"/>
        <color rgb="FFFF0000"/>
        <rFont val="DINPro-Black"/>
        <family val="3"/>
      </rPr>
      <t>J. 19-20/09</t>
    </r>
    <r>
      <rPr>
        <b/>
        <sz val="10"/>
        <rFont val="DINPro-Black"/>
        <family val="3"/>
      </rPr>
      <t xml:space="preserve">  -  10-11/10</t>
    </r>
  </si>
  <si>
    <r>
      <rPr>
        <b/>
        <sz val="10"/>
        <color rgb="FFFF0000"/>
        <rFont val="DINPro-Black"/>
        <family val="3"/>
      </rPr>
      <t xml:space="preserve">J.  29/02-1/03  -  </t>
    </r>
    <r>
      <rPr>
        <b/>
        <sz val="10"/>
        <rFont val="DINPro-Black"/>
        <family val="3"/>
      </rPr>
      <t>17-18/10</t>
    </r>
  </si>
  <si>
    <r>
      <rPr>
        <b/>
        <sz val="10"/>
        <color rgb="FFFF0000"/>
        <rFont val="DINPro-Black"/>
        <family val="3"/>
      </rPr>
      <t xml:space="preserve">J. 15/03  -  </t>
    </r>
    <r>
      <rPr>
        <b/>
        <sz val="10"/>
        <rFont val="DINPro-Black"/>
        <family val="3"/>
      </rPr>
      <t>17-18/10</t>
    </r>
  </si>
  <si>
    <r>
      <rPr>
        <b/>
        <sz val="10"/>
        <color rgb="FFFF0000"/>
        <rFont val="DINPro-Black"/>
        <family val="3"/>
      </rPr>
      <t xml:space="preserve">J. 7-8/03  -  </t>
    </r>
    <r>
      <rPr>
        <b/>
        <sz val="10"/>
        <rFont val="DINPro-Black"/>
        <family val="3"/>
      </rPr>
      <t>17-18/10</t>
    </r>
  </si>
  <si>
    <r>
      <rPr>
        <b/>
        <sz val="10"/>
        <color rgb="FFFF0000"/>
        <rFont val="DINPro-Black"/>
        <family val="3"/>
      </rPr>
      <t xml:space="preserve">J1.  7-8/03  - </t>
    </r>
    <r>
      <rPr>
        <b/>
        <sz val="10"/>
        <rFont val="DINPro-Black"/>
        <family val="3"/>
      </rPr>
      <t>17-18/10</t>
    </r>
  </si>
  <si>
    <t>31 de octubre</t>
  </si>
  <si>
    <t>Aplaz. 11/07</t>
  </si>
  <si>
    <t>W.O</t>
  </si>
  <si>
    <t>Aplaz. Pndt fecha</t>
  </si>
  <si>
    <t>W.O.</t>
  </si>
  <si>
    <t>Aplaz. Pndte fecha</t>
  </si>
  <si>
    <t>Retirados de la competición</t>
  </si>
  <si>
    <t>Aplaz. 10/10</t>
  </si>
  <si>
    <t>Aplaz.19/09</t>
  </si>
  <si>
    <t>Aplaz. 03/10</t>
  </si>
  <si>
    <t>Aplaz. 18/10</t>
  </si>
  <si>
    <t>1º</t>
  </si>
  <si>
    <t>2º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</si>
</sst>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b/>
      <sz val="9"/>
      <color theme="8" tint="-0.249977111117893"/>
      <name val="DINPro-Regular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8"/>
      <name val="DINPro-Bold"/>
      <family val="3"/>
    </font>
    <font>
      <sz val="9"/>
      <name val="DINPro-Bold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DINPro-Black"/>
      <family val="3"/>
    </font>
    <font>
      <sz val="11"/>
      <color rgb="FFFF0000"/>
      <name val="DINPro-Bold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DINPro-Black"/>
      <family val="3"/>
    </font>
    <font>
      <b/>
      <sz val="9"/>
      <color theme="0"/>
      <name val="DINPro-Black"/>
      <family val="3"/>
    </font>
    <font>
      <sz val="8"/>
      <color theme="0"/>
      <name val="DINPro-Bold"/>
      <family val="3"/>
    </font>
    <font>
      <sz val="9"/>
      <color theme="0"/>
      <name val="DINPro-Bold"/>
      <family val="3"/>
    </font>
    <font>
      <b/>
      <sz val="9"/>
      <color theme="0"/>
      <name val="DINPro-Bold"/>
      <family val="3"/>
    </font>
    <font>
      <sz val="9"/>
      <color theme="0"/>
      <name val="Comic Sans MS"/>
      <family val="4"/>
    </font>
    <font>
      <b/>
      <sz val="9"/>
      <color theme="0"/>
      <name val="Comic Sans MS"/>
      <family val="4"/>
    </font>
    <font>
      <b/>
      <i/>
      <sz val="10"/>
      <name val="DINPro-Black"/>
      <family val="3"/>
    </font>
    <font>
      <b/>
      <sz val="9"/>
      <name val="Comic Sans MS"/>
      <family val="4"/>
    </font>
    <font>
      <b/>
      <sz val="8"/>
      <color theme="0"/>
      <name val="DINPro-Bold"/>
      <family val="3"/>
    </font>
    <font>
      <sz val="9"/>
      <color rgb="FFFF0000"/>
      <name val="Calibri"/>
      <family val="2"/>
      <scheme val="minor"/>
    </font>
    <font>
      <sz val="9"/>
      <color theme="1"/>
      <name val="DINPro-Bold"/>
      <family val="3"/>
    </font>
    <font>
      <sz val="9"/>
      <color rgb="FFFF0000"/>
      <name val="DINPro-Bold"/>
      <family val="3"/>
    </font>
    <font>
      <b/>
      <sz val="11"/>
      <color theme="1"/>
      <name val="DIN Pro Regular"/>
      <family val="2"/>
    </font>
    <font>
      <sz val="11"/>
      <color theme="1"/>
      <name val="DIN Pro Regular"/>
      <family val="2"/>
    </font>
    <font>
      <b/>
      <sz val="9"/>
      <color theme="8" tint="-0.249977111117893"/>
      <name val="DIN Pro Regular"/>
      <family val="2"/>
    </font>
    <font>
      <sz val="9"/>
      <name val="DIN Pro Bold"/>
      <family val="2"/>
    </font>
    <font>
      <b/>
      <sz val="9"/>
      <name val="DINPro-Bold"/>
      <family val="3"/>
    </font>
    <font>
      <b/>
      <sz val="9"/>
      <color rgb="FF0070C0"/>
      <name val="DIN Pro Regular"/>
      <family val="2"/>
    </font>
    <font>
      <sz val="9"/>
      <color rgb="FFFF0000"/>
      <name val="DIN Pro Bold"/>
      <family val="2"/>
    </font>
    <font>
      <b/>
      <sz val="9"/>
      <color rgb="FFFF0000"/>
      <name val="DINPro-Bold"/>
      <family val="3"/>
    </font>
    <font>
      <b/>
      <sz val="10"/>
      <color theme="1"/>
      <name val="DIN Pro Regular"/>
      <family val="2"/>
    </font>
    <font>
      <sz val="11"/>
      <color theme="0"/>
      <name val="DINPro-Bold"/>
      <family val="3"/>
    </font>
    <font>
      <b/>
      <sz val="9"/>
      <color indexed="81"/>
      <name val="Tahoma"/>
      <family val="2"/>
    </font>
    <font>
      <sz val="8"/>
      <color theme="1"/>
      <name val="DIN Pro Regular"/>
      <family val="2"/>
    </font>
    <font>
      <b/>
      <sz val="10"/>
      <color rgb="FFFF0000"/>
      <name val="DINPro-Black"/>
      <family val="3"/>
    </font>
    <font>
      <sz val="9"/>
      <color theme="1"/>
      <name val="DIN Pro Medium"/>
      <family val="2"/>
    </font>
    <font>
      <sz val="9"/>
      <color rgb="FFFF0000"/>
      <name val="DIN Pro Medium"/>
      <family val="2"/>
    </font>
    <font>
      <sz val="9"/>
      <name val="DIN Pro Medium"/>
      <family val="2"/>
    </font>
    <font>
      <sz val="9"/>
      <color indexed="81"/>
      <name val="Tahoma"/>
      <family val="2"/>
    </font>
    <font>
      <strike/>
      <sz val="9"/>
      <name val="DINPro-Bold"/>
      <family val="3"/>
    </font>
    <font>
      <b/>
      <sz val="9"/>
      <color theme="1"/>
      <name val="DINPro-Bold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3" borderId="0" xfId="0" applyFont="1" applyFill="1"/>
    <xf numFmtId="0" fontId="2" fillId="4" borderId="0" xfId="0" applyFont="1" applyFill="1" applyAlignment="1">
      <alignment vertical="center"/>
    </xf>
    <xf numFmtId="0" fontId="0" fillId="3" borderId="0" xfId="0" applyFill="1"/>
    <xf numFmtId="0" fontId="12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/>
    </xf>
    <xf numFmtId="0" fontId="24" fillId="4" borderId="2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6" fillId="5" borderId="22" xfId="1" applyFont="1" applyFill="1" applyBorder="1" applyAlignment="1">
      <alignment horizontal="left" vertical="center"/>
    </xf>
    <xf numFmtId="0" fontId="6" fillId="5" borderId="23" xfId="1" applyFont="1" applyFill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" fillId="3" borderId="0" xfId="1" applyFont="1" applyFill="1"/>
    <xf numFmtId="0" fontId="0" fillId="0" borderId="0" xfId="0" applyBorder="1" applyAlignment="1">
      <alignment vertical="center"/>
    </xf>
    <xf numFmtId="0" fontId="10" fillId="3" borderId="1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9" fillId="3" borderId="0" xfId="0" applyFont="1" applyFill="1" applyBorder="1"/>
    <xf numFmtId="0" fontId="0" fillId="0" borderId="0" xfId="0" applyFill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1" fillId="0" borderId="0" xfId="0" applyFont="1"/>
    <xf numFmtId="0" fontId="33" fillId="0" borderId="6" xfId="1" applyFont="1" applyBorder="1"/>
    <xf numFmtId="0" fontId="33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6" xfId="1" applyFont="1" applyFill="1" applyBorder="1" applyAlignment="1"/>
    <xf numFmtId="0" fontId="10" fillId="3" borderId="24" xfId="1" applyFont="1" applyFill="1" applyBorder="1" applyAlignment="1"/>
    <xf numFmtId="0" fontId="10" fillId="3" borderId="13" xfId="1" applyFont="1" applyFill="1" applyBorder="1" applyAlignment="1"/>
    <xf numFmtId="0" fontId="33" fillId="0" borderId="7" xfId="1" applyFont="1" applyBorder="1" applyAlignment="1"/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/>
    <xf numFmtId="0" fontId="34" fillId="4" borderId="10" xfId="0" applyFont="1" applyFill="1" applyBorder="1" applyAlignment="1">
      <alignment horizontal="center" vertical="center"/>
    </xf>
    <xf numFmtId="0" fontId="34" fillId="4" borderId="7" xfId="0" applyFont="1" applyFill="1" applyBorder="1"/>
    <xf numFmtId="0" fontId="34" fillId="4" borderId="8" xfId="0" applyFont="1" applyFill="1" applyBorder="1" applyAlignment="1">
      <alignment horizontal="center" vertical="center"/>
    </xf>
    <xf numFmtId="0" fontId="34" fillId="4" borderId="11" xfId="0" applyFont="1" applyFill="1" applyBorder="1"/>
    <xf numFmtId="0" fontId="34" fillId="4" borderId="9" xfId="0" applyFont="1" applyFill="1" applyBorder="1" applyAlignment="1">
      <alignment horizontal="center" vertical="center"/>
    </xf>
    <xf numFmtId="0" fontId="34" fillId="4" borderId="12" xfId="0" applyFont="1" applyFill="1" applyBorder="1"/>
    <xf numFmtId="0" fontId="10" fillId="0" borderId="6" xfId="1" applyFont="1" applyBorder="1"/>
    <xf numFmtId="0" fontId="10" fillId="3" borderId="6" xfId="1" applyFont="1" applyFill="1" applyBorder="1" applyAlignment="1">
      <alignment horizontal="center"/>
    </xf>
    <xf numFmtId="0" fontId="10" fillId="3" borderId="6" xfId="1" applyFont="1" applyFill="1" applyBorder="1"/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10" fillId="4" borderId="7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3" borderId="6" xfId="1" applyFont="1" applyFill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3" borderId="7" xfId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28" fillId="3" borderId="0" xfId="0" applyFont="1" applyFill="1"/>
    <xf numFmtId="0" fontId="5" fillId="0" borderId="0" xfId="1" applyFont="1" applyBorder="1"/>
    <xf numFmtId="0" fontId="0" fillId="0" borderId="0" xfId="0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0" fillId="0" borderId="0" xfId="1" applyFont="1" applyFill="1" applyBorder="1"/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center" vertical="center"/>
    </xf>
    <xf numFmtId="0" fontId="29" fillId="0" borderId="0" xfId="1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34" fillId="4" borderId="11" xfId="0" applyFont="1" applyFill="1" applyBorder="1" applyAlignment="1">
      <alignment vertical="center"/>
    </xf>
    <xf numFmtId="0" fontId="37" fillId="6" borderId="11" xfId="0" applyFont="1" applyFill="1" applyBorder="1" applyAlignment="1">
      <alignment horizontal="center" vertical="center"/>
    </xf>
    <xf numFmtId="0" fontId="36" fillId="0" borderId="6" xfId="1" applyFont="1" applyBorder="1"/>
    <xf numFmtId="0" fontId="28" fillId="0" borderId="0" xfId="0" applyFont="1" applyBorder="1" applyAlignment="1">
      <alignment horizontal="center" vertical="center"/>
    </xf>
    <xf numFmtId="0" fontId="36" fillId="0" borderId="7" xfId="1" applyFont="1" applyBorder="1" applyAlignment="1">
      <alignment horizontal="center" vertical="center"/>
    </xf>
    <xf numFmtId="0" fontId="36" fillId="0" borderId="6" xfId="1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horizontal="center" vertical="center"/>
    </xf>
    <xf numFmtId="0" fontId="33" fillId="0" borderId="6" xfId="1" applyFont="1" applyBorder="1" applyAlignment="1">
      <alignment vertical="center"/>
    </xf>
    <xf numFmtId="0" fontId="33" fillId="3" borderId="7" xfId="1" applyFont="1" applyFill="1" applyBorder="1" applyAlignment="1">
      <alignment horizontal="center" vertical="center"/>
    </xf>
    <xf numFmtId="0" fontId="33" fillId="0" borderId="7" xfId="1" applyFont="1" applyBorder="1" applyAlignment="1">
      <alignment vertical="center"/>
    </xf>
    <xf numFmtId="0" fontId="33" fillId="3" borderId="6" xfId="1" applyFont="1" applyFill="1" applyBorder="1" applyAlignment="1">
      <alignment horizontal="center" vertical="center"/>
    </xf>
    <xf numFmtId="0" fontId="33" fillId="3" borderId="6" xfId="1" applyFont="1" applyFill="1" applyBorder="1" applyAlignment="1">
      <alignment vertical="center"/>
    </xf>
    <xf numFmtId="0" fontId="33" fillId="3" borderId="24" xfId="1" applyFont="1" applyFill="1" applyBorder="1" applyAlignment="1">
      <alignment vertical="center"/>
    </xf>
    <xf numFmtId="0" fontId="33" fillId="3" borderId="13" xfId="1" applyFont="1" applyFill="1" applyBorder="1" applyAlignment="1">
      <alignment vertical="center"/>
    </xf>
    <xf numFmtId="0" fontId="29" fillId="0" borderId="6" xfId="1" applyFont="1" applyBorder="1" applyAlignment="1">
      <alignment vertical="center"/>
    </xf>
    <xf numFmtId="0" fontId="10" fillId="3" borderId="24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0" fontId="10" fillId="3" borderId="6" xfId="1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29" fillId="0" borderId="6" xfId="1" applyFont="1" applyBorder="1" applyAlignment="1">
      <alignment horizontal="center"/>
    </xf>
    <xf numFmtId="0" fontId="30" fillId="3" borderId="0" xfId="0" applyFont="1" applyFill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31" fillId="3" borderId="0" xfId="0" applyFont="1" applyFill="1"/>
    <xf numFmtId="0" fontId="5" fillId="3" borderId="0" xfId="0" applyFont="1" applyFill="1" applyBorder="1"/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22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5" fillId="3" borderId="0" xfId="1" applyFont="1" applyFill="1" applyAlignment="1">
      <alignment vertical="center"/>
    </xf>
    <xf numFmtId="16" fontId="27" fillId="3" borderId="0" xfId="0" applyNumberFormat="1" applyFont="1" applyFill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32" fillId="3" borderId="0" xfId="0" applyFont="1" applyFill="1" applyAlignment="1">
      <alignment horizontal="left" vertical="center"/>
    </xf>
    <xf numFmtId="0" fontId="38" fillId="0" borderId="0" xfId="0" applyFont="1" applyAlignment="1">
      <alignment vertical="center"/>
    </xf>
    <xf numFmtId="0" fontId="6" fillId="5" borderId="23" xfId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/>
    <xf numFmtId="0" fontId="39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41" fillId="3" borderId="0" xfId="0" applyFont="1" applyFill="1" applyAlignment="1">
      <alignment vertical="center"/>
    </xf>
    <xf numFmtId="0" fontId="29" fillId="0" borderId="7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42" fillId="5" borderId="22" xfId="1" applyFont="1" applyFill="1" applyBorder="1" applyAlignment="1">
      <alignment horizontal="left" vertical="center"/>
    </xf>
    <xf numFmtId="0" fontId="43" fillId="3" borderId="0" xfId="0" applyFont="1" applyFill="1" applyAlignment="1">
      <alignment vertical="center"/>
    </xf>
    <xf numFmtId="0" fontId="29" fillId="0" borderId="13" xfId="1" applyFont="1" applyBorder="1" applyAlignment="1">
      <alignment horizontal="center" vertical="center"/>
    </xf>
    <xf numFmtId="0" fontId="44" fillId="3" borderId="0" xfId="0" applyFont="1" applyFill="1" applyAlignment="1">
      <alignment vertical="center"/>
    </xf>
    <xf numFmtId="0" fontId="29" fillId="3" borderId="7" xfId="0" applyFont="1" applyFill="1" applyBorder="1" applyAlignment="1">
      <alignment horizontal="center" vertical="center"/>
    </xf>
    <xf numFmtId="0" fontId="45" fillId="3" borderId="0" xfId="0" applyFont="1" applyFill="1" applyAlignment="1">
      <alignment vertical="center"/>
    </xf>
    <xf numFmtId="0" fontId="29" fillId="3" borderId="7" xfId="1" applyFont="1" applyFill="1" applyBorder="1" applyAlignment="1">
      <alignment horizontal="center" vertical="center"/>
    </xf>
    <xf numFmtId="16" fontId="28" fillId="0" borderId="0" xfId="0" applyNumberFormat="1" applyFont="1"/>
    <xf numFmtId="0" fontId="47" fillId="4" borderId="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/>
    </xf>
    <xf numFmtId="0" fontId="34" fillId="8" borderId="10" xfId="0" applyFont="1" applyFill="1" applyBorder="1" applyAlignment="1">
      <alignment horizontal="center" vertical="center"/>
    </xf>
    <xf numFmtId="0" fontId="34" fillId="8" borderId="7" xfId="0" applyFont="1" applyFill="1" applyBorder="1"/>
    <xf numFmtId="0" fontId="10" fillId="8" borderId="7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33" fillId="8" borderId="6" xfId="1" applyFont="1" applyFill="1" applyBorder="1" applyAlignment="1">
      <alignment vertical="center"/>
    </xf>
    <xf numFmtId="0" fontId="33" fillId="8" borderId="7" xfId="1" applyFont="1" applyFill="1" applyBorder="1" applyAlignment="1">
      <alignment horizontal="center" vertical="center"/>
    </xf>
    <xf numFmtId="0" fontId="33" fillId="8" borderId="7" xfId="1" applyFont="1" applyFill="1" applyBorder="1" applyAlignment="1">
      <alignment vertical="center"/>
    </xf>
    <xf numFmtId="0" fontId="10" fillId="8" borderId="7" xfId="1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33" fillId="8" borderId="24" xfId="1" applyFont="1" applyFill="1" applyBorder="1" applyAlignment="1">
      <alignment vertical="center"/>
    </xf>
    <xf numFmtId="0" fontId="33" fillId="8" borderId="13" xfId="1" applyFont="1" applyFill="1" applyBorder="1" applyAlignment="1">
      <alignment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/>
    </xf>
    <xf numFmtId="0" fontId="47" fillId="4" borderId="6" xfId="0" applyFont="1" applyFill="1" applyBorder="1" applyAlignment="1">
      <alignment vertical="center"/>
    </xf>
    <xf numFmtId="0" fontId="47" fillId="4" borderId="13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/>
    </xf>
    <xf numFmtId="0" fontId="10" fillId="8" borderId="6" xfId="1" applyFont="1" applyFill="1" applyBorder="1" applyAlignment="1">
      <alignment vertical="center"/>
    </xf>
    <xf numFmtId="0" fontId="10" fillId="8" borderId="6" xfId="1" applyFont="1" applyFill="1" applyBorder="1" applyAlignment="1">
      <alignment horizontal="center" vertical="center"/>
    </xf>
    <xf numFmtId="0" fontId="10" fillId="8" borderId="7" xfId="1" applyFont="1" applyFill="1" applyBorder="1" applyAlignment="1">
      <alignment vertical="center"/>
    </xf>
    <xf numFmtId="16" fontId="48" fillId="0" borderId="31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33" fillId="4" borderId="28" xfId="0" applyFont="1" applyFill="1" applyBorder="1" applyAlignment="1">
      <alignment horizontal="left" vertical="center" wrapText="1"/>
    </xf>
    <xf numFmtId="0" fontId="33" fillId="4" borderId="2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left" vertical="center" wrapText="1"/>
    </xf>
    <xf numFmtId="0" fontId="33" fillId="4" borderId="27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horizontal="left" vertical="center" wrapText="1"/>
    </xf>
    <xf numFmtId="0" fontId="33" fillId="4" borderId="13" xfId="0" applyFont="1" applyFill="1" applyBorder="1" applyAlignment="1">
      <alignment horizontal="left" vertical="center" wrapText="1"/>
    </xf>
    <xf numFmtId="0" fontId="33" fillId="8" borderId="6" xfId="0" applyFont="1" applyFill="1" applyBorder="1" applyAlignment="1">
      <alignment horizontal="left" vertical="center" wrapText="1"/>
    </xf>
    <xf numFmtId="0" fontId="33" fillId="8" borderId="13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29" fillId="3" borderId="6" xfId="1" applyFont="1" applyFill="1" applyBorder="1" applyAlignment="1">
      <alignment horizontal="center" wrapText="1"/>
    </xf>
    <xf numFmtId="0" fontId="29" fillId="3" borderId="24" xfId="1" applyFont="1" applyFill="1" applyBorder="1" applyAlignment="1">
      <alignment horizontal="center" wrapText="1"/>
    </xf>
    <xf numFmtId="0" fontId="29" fillId="3" borderId="13" xfId="1" applyFont="1" applyFill="1" applyBorder="1" applyAlignment="1">
      <alignment horizontal="center" wrapText="1"/>
    </xf>
    <xf numFmtId="0" fontId="10" fillId="3" borderId="6" xfId="1" applyFont="1" applyFill="1" applyBorder="1" applyAlignment="1">
      <alignment horizontal="left"/>
    </xf>
    <xf numFmtId="0" fontId="10" fillId="3" borderId="24" xfId="1" applyFont="1" applyFill="1" applyBorder="1" applyAlignment="1">
      <alignment horizontal="left"/>
    </xf>
    <xf numFmtId="0" fontId="10" fillId="3" borderId="13" xfId="1" applyFont="1" applyFill="1" applyBorder="1" applyAlignment="1">
      <alignment horizontal="left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29" fillId="7" borderId="28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3" borderId="6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3" borderId="13" xfId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0" fillId="8" borderId="6" xfId="1" applyFont="1" applyFill="1" applyBorder="1" applyAlignment="1">
      <alignment horizontal="left" vertical="center"/>
    </xf>
    <xf numFmtId="0" fontId="10" fillId="8" borderId="24" xfId="1" applyFont="1" applyFill="1" applyBorder="1" applyAlignment="1">
      <alignment horizontal="left" vertical="center"/>
    </xf>
    <xf numFmtId="0" fontId="10" fillId="8" borderId="13" xfId="1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24</xdr:row>
      <xdr:rowOff>38100</xdr:rowOff>
    </xdr:from>
    <xdr:to>
      <xdr:col>9</xdr:col>
      <xdr:colOff>285750</xdr:colOff>
      <xdr:row>28</xdr:row>
      <xdr:rowOff>158573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460" r="44685"/>
        <a:stretch>
          <a:fillRect/>
        </a:stretch>
      </xdr:blipFill>
      <xdr:spPr bwMode="auto">
        <a:xfrm>
          <a:off x="4791075" y="4324350"/>
          <a:ext cx="20574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24</xdr:row>
      <xdr:rowOff>38100</xdr:rowOff>
    </xdr:from>
    <xdr:to>
      <xdr:col>9</xdr:col>
      <xdr:colOff>0</xdr:colOff>
      <xdr:row>28</xdr:row>
      <xdr:rowOff>158573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460" r="44685"/>
        <a:stretch>
          <a:fillRect/>
        </a:stretch>
      </xdr:blipFill>
      <xdr:spPr bwMode="auto">
        <a:xfrm>
          <a:off x="5105400" y="4695825"/>
          <a:ext cx="17907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0</xdr:row>
      <xdr:rowOff>133350</xdr:rowOff>
    </xdr:from>
    <xdr:to>
      <xdr:col>12</xdr:col>
      <xdr:colOff>0</xdr:colOff>
      <xdr:row>4</xdr:row>
      <xdr:rowOff>0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723" r="47520"/>
        <a:stretch>
          <a:fillRect/>
        </a:stretch>
      </xdr:blipFill>
      <xdr:spPr bwMode="auto">
        <a:xfrm>
          <a:off x="5553075" y="133350"/>
          <a:ext cx="2333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0</xdr:row>
      <xdr:rowOff>104775</xdr:rowOff>
    </xdr:from>
    <xdr:to>
      <xdr:col>15</xdr:col>
      <xdr:colOff>57150</xdr:colOff>
      <xdr:row>3</xdr:row>
      <xdr:rowOff>125761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5219701" y="104775"/>
          <a:ext cx="3105149" cy="640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95251</xdr:colOff>
      <xdr:row>0</xdr:row>
      <xdr:rowOff>104775</xdr:rowOff>
    </xdr:from>
    <xdr:to>
      <xdr:col>15</xdr:col>
      <xdr:colOff>57150</xdr:colOff>
      <xdr:row>3</xdr:row>
      <xdr:rowOff>125761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5219701" y="104775"/>
          <a:ext cx="3105149" cy="63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0</xdr:row>
      <xdr:rowOff>104775</xdr:rowOff>
    </xdr:from>
    <xdr:to>
      <xdr:col>14</xdr:col>
      <xdr:colOff>419100</xdr:colOff>
      <xdr:row>3</xdr:row>
      <xdr:rowOff>125761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5219701" y="104775"/>
          <a:ext cx="3105149" cy="63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180976</xdr:rowOff>
    </xdr:from>
    <xdr:to>
      <xdr:col>22</xdr:col>
      <xdr:colOff>190500</xdr:colOff>
      <xdr:row>6</xdr:row>
      <xdr:rowOff>84842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31288"/>
        <a:stretch>
          <a:fillRect/>
        </a:stretch>
      </xdr:blipFill>
      <xdr:spPr bwMode="auto">
        <a:xfrm>
          <a:off x="5686425" y="180976"/>
          <a:ext cx="3333750" cy="104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504827</xdr:colOff>
      <xdr:row>1</xdr:row>
      <xdr:rowOff>161925</xdr:rowOff>
    </xdr:from>
    <xdr:to>
      <xdr:col>20</xdr:col>
      <xdr:colOff>1104900</xdr:colOff>
      <xdr:row>4</xdr:row>
      <xdr:rowOff>182911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9116"/>
        <a:stretch>
          <a:fillRect/>
        </a:stretch>
      </xdr:blipFill>
      <xdr:spPr bwMode="auto">
        <a:xfrm>
          <a:off x="6248402" y="352425"/>
          <a:ext cx="2657473" cy="59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0</xdr:row>
      <xdr:rowOff>57150</xdr:rowOff>
    </xdr:from>
    <xdr:to>
      <xdr:col>24</xdr:col>
      <xdr:colOff>609600</xdr:colOff>
      <xdr:row>5</xdr:row>
      <xdr:rowOff>161925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12074"/>
        <a:stretch>
          <a:fillRect/>
        </a:stretch>
      </xdr:blipFill>
      <xdr:spPr bwMode="auto">
        <a:xfrm>
          <a:off x="6143625" y="57150"/>
          <a:ext cx="42767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Normal="100" workbookViewId="0">
      <selection activeCell="H16" sqref="H16"/>
    </sheetView>
  </sheetViews>
  <sheetFormatPr baseColWidth="10" defaultRowHeight="15" customHeight="1"/>
  <cols>
    <col min="1" max="1" width="24.5703125" customWidth="1"/>
    <col min="2" max="2" width="4.42578125" customWidth="1"/>
    <col min="3" max="3" width="24" customWidth="1"/>
    <col min="4" max="4" width="5.85546875" customWidth="1"/>
    <col min="5" max="5" width="5.7109375" customWidth="1"/>
    <col min="6" max="6" width="5" customWidth="1"/>
    <col min="7" max="7" width="24.28515625" customWidth="1"/>
    <col min="8" max="13" width="6.7109375" customWidth="1"/>
    <col min="14" max="14" width="24.140625" customWidth="1"/>
    <col min="15" max="15" width="4.28515625" customWidth="1"/>
    <col min="16" max="16" width="24.42578125" customWidth="1"/>
    <col min="17" max="17" width="6.140625" customWidth="1"/>
    <col min="18" max="18" width="5.85546875" customWidth="1"/>
    <col min="19" max="19" width="11.85546875" customWidth="1"/>
    <col min="20" max="20" width="5.5703125" customWidth="1"/>
    <col min="252" max="252" width="3.7109375" customWidth="1"/>
    <col min="253" max="253" width="22.7109375" customWidth="1"/>
    <col min="254" max="254" width="3.85546875" customWidth="1"/>
    <col min="255" max="255" width="4" customWidth="1"/>
    <col min="256" max="256" width="3.5703125" customWidth="1"/>
    <col min="257" max="257" width="5" customWidth="1"/>
    <col min="258" max="258" width="4.42578125" customWidth="1"/>
    <col min="259" max="259" width="5.140625" customWidth="1"/>
    <col min="260" max="260" width="2.85546875" customWidth="1"/>
    <col min="261" max="261" width="23.7109375" customWidth="1"/>
    <col min="262" max="262" width="3" customWidth="1"/>
    <col min="263" max="263" width="22.7109375" customWidth="1"/>
    <col min="264" max="265" width="3.28515625" customWidth="1"/>
    <col min="266" max="266" width="2.85546875" customWidth="1"/>
    <col min="267" max="267" width="19.5703125" customWidth="1"/>
    <col min="268" max="268" width="2.7109375" customWidth="1"/>
    <col min="269" max="269" width="23" customWidth="1"/>
    <col min="270" max="270" width="3.42578125" customWidth="1"/>
    <col min="271" max="271" width="3.5703125" customWidth="1"/>
    <col min="508" max="508" width="3.7109375" customWidth="1"/>
    <col min="509" max="509" width="22.7109375" customWidth="1"/>
    <col min="510" max="510" width="3.85546875" customWidth="1"/>
    <col min="511" max="511" width="4" customWidth="1"/>
    <col min="512" max="512" width="3.5703125" customWidth="1"/>
    <col min="513" max="513" width="5" customWidth="1"/>
    <col min="514" max="514" width="4.42578125" customWidth="1"/>
    <col min="515" max="515" width="5.140625" customWidth="1"/>
    <col min="516" max="516" width="2.85546875" customWidth="1"/>
    <col min="517" max="517" width="23.7109375" customWidth="1"/>
    <col min="518" max="518" width="3" customWidth="1"/>
    <col min="519" max="519" width="22.7109375" customWidth="1"/>
    <col min="520" max="521" width="3.28515625" customWidth="1"/>
    <col min="522" max="522" width="2.85546875" customWidth="1"/>
    <col min="523" max="523" width="19.5703125" customWidth="1"/>
    <col min="524" max="524" width="2.7109375" customWidth="1"/>
    <col min="525" max="525" width="23" customWidth="1"/>
    <col min="526" max="526" width="3.42578125" customWidth="1"/>
    <col min="527" max="527" width="3.5703125" customWidth="1"/>
    <col min="764" max="764" width="3.7109375" customWidth="1"/>
    <col min="765" max="765" width="22.7109375" customWidth="1"/>
    <col min="766" max="766" width="3.85546875" customWidth="1"/>
    <col min="767" max="767" width="4" customWidth="1"/>
    <col min="768" max="768" width="3.5703125" customWidth="1"/>
    <col min="769" max="769" width="5" customWidth="1"/>
    <col min="770" max="770" width="4.42578125" customWidth="1"/>
    <col min="771" max="771" width="5.140625" customWidth="1"/>
    <col min="772" max="772" width="2.85546875" customWidth="1"/>
    <col min="773" max="773" width="23.7109375" customWidth="1"/>
    <col min="774" max="774" width="3" customWidth="1"/>
    <col min="775" max="775" width="22.7109375" customWidth="1"/>
    <col min="776" max="777" width="3.28515625" customWidth="1"/>
    <col min="778" max="778" width="2.85546875" customWidth="1"/>
    <col min="779" max="779" width="19.5703125" customWidth="1"/>
    <col min="780" max="780" width="2.7109375" customWidth="1"/>
    <col min="781" max="781" width="23" customWidth="1"/>
    <col min="782" max="782" width="3.42578125" customWidth="1"/>
    <col min="783" max="783" width="3.5703125" customWidth="1"/>
    <col min="1020" max="1020" width="3.7109375" customWidth="1"/>
    <col min="1021" max="1021" width="22.7109375" customWidth="1"/>
    <col min="1022" max="1022" width="3.85546875" customWidth="1"/>
    <col min="1023" max="1023" width="4" customWidth="1"/>
    <col min="1024" max="1024" width="3.5703125" customWidth="1"/>
    <col min="1025" max="1025" width="5" customWidth="1"/>
    <col min="1026" max="1026" width="4.42578125" customWidth="1"/>
    <col min="1027" max="1027" width="5.140625" customWidth="1"/>
    <col min="1028" max="1028" width="2.85546875" customWidth="1"/>
    <col min="1029" max="1029" width="23.7109375" customWidth="1"/>
    <col min="1030" max="1030" width="3" customWidth="1"/>
    <col min="1031" max="1031" width="22.7109375" customWidth="1"/>
    <col min="1032" max="1033" width="3.28515625" customWidth="1"/>
    <col min="1034" max="1034" width="2.85546875" customWidth="1"/>
    <col min="1035" max="1035" width="19.5703125" customWidth="1"/>
    <col min="1036" max="1036" width="2.7109375" customWidth="1"/>
    <col min="1037" max="1037" width="23" customWidth="1"/>
    <col min="1038" max="1038" width="3.42578125" customWidth="1"/>
    <col min="1039" max="1039" width="3.5703125" customWidth="1"/>
    <col min="1276" max="1276" width="3.7109375" customWidth="1"/>
    <col min="1277" max="1277" width="22.7109375" customWidth="1"/>
    <col min="1278" max="1278" width="3.85546875" customWidth="1"/>
    <col min="1279" max="1279" width="4" customWidth="1"/>
    <col min="1280" max="1280" width="3.5703125" customWidth="1"/>
    <col min="1281" max="1281" width="5" customWidth="1"/>
    <col min="1282" max="1282" width="4.42578125" customWidth="1"/>
    <col min="1283" max="1283" width="5.140625" customWidth="1"/>
    <col min="1284" max="1284" width="2.85546875" customWidth="1"/>
    <col min="1285" max="1285" width="23.7109375" customWidth="1"/>
    <col min="1286" max="1286" width="3" customWidth="1"/>
    <col min="1287" max="1287" width="22.7109375" customWidth="1"/>
    <col min="1288" max="1289" width="3.28515625" customWidth="1"/>
    <col min="1290" max="1290" width="2.85546875" customWidth="1"/>
    <col min="1291" max="1291" width="19.5703125" customWidth="1"/>
    <col min="1292" max="1292" width="2.7109375" customWidth="1"/>
    <col min="1293" max="1293" width="23" customWidth="1"/>
    <col min="1294" max="1294" width="3.42578125" customWidth="1"/>
    <col min="1295" max="1295" width="3.5703125" customWidth="1"/>
    <col min="1532" max="1532" width="3.7109375" customWidth="1"/>
    <col min="1533" max="1533" width="22.7109375" customWidth="1"/>
    <col min="1534" max="1534" width="3.85546875" customWidth="1"/>
    <col min="1535" max="1535" width="4" customWidth="1"/>
    <col min="1536" max="1536" width="3.5703125" customWidth="1"/>
    <col min="1537" max="1537" width="5" customWidth="1"/>
    <col min="1538" max="1538" width="4.42578125" customWidth="1"/>
    <col min="1539" max="1539" width="5.140625" customWidth="1"/>
    <col min="1540" max="1540" width="2.85546875" customWidth="1"/>
    <col min="1541" max="1541" width="23.7109375" customWidth="1"/>
    <col min="1542" max="1542" width="3" customWidth="1"/>
    <col min="1543" max="1543" width="22.7109375" customWidth="1"/>
    <col min="1544" max="1545" width="3.28515625" customWidth="1"/>
    <col min="1546" max="1546" width="2.85546875" customWidth="1"/>
    <col min="1547" max="1547" width="19.5703125" customWidth="1"/>
    <col min="1548" max="1548" width="2.7109375" customWidth="1"/>
    <col min="1549" max="1549" width="23" customWidth="1"/>
    <col min="1550" max="1550" width="3.42578125" customWidth="1"/>
    <col min="1551" max="1551" width="3.5703125" customWidth="1"/>
    <col min="1788" max="1788" width="3.7109375" customWidth="1"/>
    <col min="1789" max="1789" width="22.7109375" customWidth="1"/>
    <col min="1790" max="1790" width="3.85546875" customWidth="1"/>
    <col min="1791" max="1791" width="4" customWidth="1"/>
    <col min="1792" max="1792" width="3.5703125" customWidth="1"/>
    <col min="1793" max="1793" width="5" customWidth="1"/>
    <col min="1794" max="1794" width="4.42578125" customWidth="1"/>
    <col min="1795" max="1795" width="5.140625" customWidth="1"/>
    <col min="1796" max="1796" width="2.85546875" customWidth="1"/>
    <col min="1797" max="1797" width="23.7109375" customWidth="1"/>
    <col min="1798" max="1798" width="3" customWidth="1"/>
    <col min="1799" max="1799" width="22.7109375" customWidth="1"/>
    <col min="1800" max="1801" width="3.28515625" customWidth="1"/>
    <col min="1802" max="1802" width="2.85546875" customWidth="1"/>
    <col min="1803" max="1803" width="19.5703125" customWidth="1"/>
    <col min="1804" max="1804" width="2.7109375" customWidth="1"/>
    <col min="1805" max="1805" width="23" customWidth="1"/>
    <col min="1806" max="1806" width="3.42578125" customWidth="1"/>
    <col min="1807" max="1807" width="3.5703125" customWidth="1"/>
    <col min="2044" max="2044" width="3.7109375" customWidth="1"/>
    <col min="2045" max="2045" width="22.7109375" customWidth="1"/>
    <col min="2046" max="2046" width="3.85546875" customWidth="1"/>
    <col min="2047" max="2047" width="4" customWidth="1"/>
    <col min="2048" max="2048" width="3.5703125" customWidth="1"/>
    <col min="2049" max="2049" width="5" customWidth="1"/>
    <col min="2050" max="2050" width="4.42578125" customWidth="1"/>
    <col min="2051" max="2051" width="5.140625" customWidth="1"/>
    <col min="2052" max="2052" width="2.85546875" customWidth="1"/>
    <col min="2053" max="2053" width="23.7109375" customWidth="1"/>
    <col min="2054" max="2054" width="3" customWidth="1"/>
    <col min="2055" max="2055" width="22.7109375" customWidth="1"/>
    <col min="2056" max="2057" width="3.28515625" customWidth="1"/>
    <col min="2058" max="2058" width="2.85546875" customWidth="1"/>
    <col min="2059" max="2059" width="19.5703125" customWidth="1"/>
    <col min="2060" max="2060" width="2.7109375" customWidth="1"/>
    <col min="2061" max="2061" width="23" customWidth="1"/>
    <col min="2062" max="2062" width="3.42578125" customWidth="1"/>
    <col min="2063" max="2063" width="3.5703125" customWidth="1"/>
    <col min="2300" max="2300" width="3.7109375" customWidth="1"/>
    <col min="2301" max="2301" width="22.7109375" customWidth="1"/>
    <col min="2302" max="2302" width="3.85546875" customWidth="1"/>
    <col min="2303" max="2303" width="4" customWidth="1"/>
    <col min="2304" max="2304" width="3.5703125" customWidth="1"/>
    <col min="2305" max="2305" width="5" customWidth="1"/>
    <col min="2306" max="2306" width="4.42578125" customWidth="1"/>
    <col min="2307" max="2307" width="5.140625" customWidth="1"/>
    <col min="2308" max="2308" width="2.85546875" customWidth="1"/>
    <col min="2309" max="2309" width="23.7109375" customWidth="1"/>
    <col min="2310" max="2310" width="3" customWidth="1"/>
    <col min="2311" max="2311" width="22.7109375" customWidth="1"/>
    <col min="2312" max="2313" width="3.28515625" customWidth="1"/>
    <col min="2314" max="2314" width="2.85546875" customWidth="1"/>
    <col min="2315" max="2315" width="19.5703125" customWidth="1"/>
    <col min="2316" max="2316" width="2.7109375" customWidth="1"/>
    <col min="2317" max="2317" width="23" customWidth="1"/>
    <col min="2318" max="2318" width="3.42578125" customWidth="1"/>
    <col min="2319" max="2319" width="3.5703125" customWidth="1"/>
    <col min="2556" max="2556" width="3.7109375" customWidth="1"/>
    <col min="2557" max="2557" width="22.7109375" customWidth="1"/>
    <col min="2558" max="2558" width="3.85546875" customWidth="1"/>
    <col min="2559" max="2559" width="4" customWidth="1"/>
    <col min="2560" max="2560" width="3.5703125" customWidth="1"/>
    <col min="2561" max="2561" width="5" customWidth="1"/>
    <col min="2562" max="2562" width="4.42578125" customWidth="1"/>
    <col min="2563" max="2563" width="5.140625" customWidth="1"/>
    <col min="2564" max="2564" width="2.85546875" customWidth="1"/>
    <col min="2565" max="2565" width="23.7109375" customWidth="1"/>
    <col min="2566" max="2566" width="3" customWidth="1"/>
    <col min="2567" max="2567" width="22.7109375" customWidth="1"/>
    <col min="2568" max="2569" width="3.28515625" customWidth="1"/>
    <col min="2570" max="2570" width="2.85546875" customWidth="1"/>
    <col min="2571" max="2571" width="19.5703125" customWidth="1"/>
    <col min="2572" max="2572" width="2.7109375" customWidth="1"/>
    <col min="2573" max="2573" width="23" customWidth="1"/>
    <col min="2574" max="2574" width="3.42578125" customWidth="1"/>
    <col min="2575" max="2575" width="3.5703125" customWidth="1"/>
    <col min="2812" max="2812" width="3.7109375" customWidth="1"/>
    <col min="2813" max="2813" width="22.7109375" customWidth="1"/>
    <col min="2814" max="2814" width="3.85546875" customWidth="1"/>
    <col min="2815" max="2815" width="4" customWidth="1"/>
    <col min="2816" max="2816" width="3.5703125" customWidth="1"/>
    <col min="2817" max="2817" width="5" customWidth="1"/>
    <col min="2818" max="2818" width="4.42578125" customWidth="1"/>
    <col min="2819" max="2819" width="5.140625" customWidth="1"/>
    <col min="2820" max="2820" width="2.85546875" customWidth="1"/>
    <col min="2821" max="2821" width="23.7109375" customWidth="1"/>
    <col min="2822" max="2822" width="3" customWidth="1"/>
    <col min="2823" max="2823" width="22.7109375" customWidth="1"/>
    <col min="2824" max="2825" width="3.28515625" customWidth="1"/>
    <col min="2826" max="2826" width="2.85546875" customWidth="1"/>
    <col min="2827" max="2827" width="19.5703125" customWidth="1"/>
    <col min="2828" max="2828" width="2.7109375" customWidth="1"/>
    <col min="2829" max="2829" width="23" customWidth="1"/>
    <col min="2830" max="2830" width="3.42578125" customWidth="1"/>
    <col min="2831" max="2831" width="3.5703125" customWidth="1"/>
    <col min="3068" max="3068" width="3.7109375" customWidth="1"/>
    <col min="3069" max="3069" width="22.7109375" customWidth="1"/>
    <col min="3070" max="3070" width="3.85546875" customWidth="1"/>
    <col min="3071" max="3071" width="4" customWidth="1"/>
    <col min="3072" max="3072" width="3.5703125" customWidth="1"/>
    <col min="3073" max="3073" width="5" customWidth="1"/>
    <col min="3074" max="3074" width="4.42578125" customWidth="1"/>
    <col min="3075" max="3075" width="5.140625" customWidth="1"/>
    <col min="3076" max="3076" width="2.85546875" customWidth="1"/>
    <col min="3077" max="3077" width="23.7109375" customWidth="1"/>
    <col min="3078" max="3078" width="3" customWidth="1"/>
    <col min="3079" max="3079" width="22.7109375" customWidth="1"/>
    <col min="3080" max="3081" width="3.28515625" customWidth="1"/>
    <col min="3082" max="3082" width="2.85546875" customWidth="1"/>
    <col min="3083" max="3083" width="19.5703125" customWidth="1"/>
    <col min="3084" max="3084" width="2.7109375" customWidth="1"/>
    <col min="3085" max="3085" width="23" customWidth="1"/>
    <col min="3086" max="3086" width="3.42578125" customWidth="1"/>
    <col min="3087" max="3087" width="3.5703125" customWidth="1"/>
    <col min="3324" max="3324" width="3.7109375" customWidth="1"/>
    <col min="3325" max="3325" width="22.7109375" customWidth="1"/>
    <col min="3326" max="3326" width="3.85546875" customWidth="1"/>
    <col min="3327" max="3327" width="4" customWidth="1"/>
    <col min="3328" max="3328" width="3.5703125" customWidth="1"/>
    <col min="3329" max="3329" width="5" customWidth="1"/>
    <col min="3330" max="3330" width="4.42578125" customWidth="1"/>
    <col min="3331" max="3331" width="5.140625" customWidth="1"/>
    <col min="3332" max="3332" width="2.85546875" customWidth="1"/>
    <col min="3333" max="3333" width="23.7109375" customWidth="1"/>
    <col min="3334" max="3334" width="3" customWidth="1"/>
    <col min="3335" max="3335" width="22.7109375" customWidth="1"/>
    <col min="3336" max="3337" width="3.28515625" customWidth="1"/>
    <col min="3338" max="3338" width="2.85546875" customWidth="1"/>
    <col min="3339" max="3339" width="19.5703125" customWidth="1"/>
    <col min="3340" max="3340" width="2.7109375" customWidth="1"/>
    <col min="3341" max="3341" width="23" customWidth="1"/>
    <col min="3342" max="3342" width="3.42578125" customWidth="1"/>
    <col min="3343" max="3343" width="3.5703125" customWidth="1"/>
    <col min="3580" max="3580" width="3.7109375" customWidth="1"/>
    <col min="3581" max="3581" width="22.7109375" customWidth="1"/>
    <col min="3582" max="3582" width="3.85546875" customWidth="1"/>
    <col min="3583" max="3583" width="4" customWidth="1"/>
    <col min="3584" max="3584" width="3.5703125" customWidth="1"/>
    <col min="3585" max="3585" width="5" customWidth="1"/>
    <col min="3586" max="3586" width="4.42578125" customWidth="1"/>
    <col min="3587" max="3587" width="5.140625" customWidth="1"/>
    <col min="3588" max="3588" width="2.85546875" customWidth="1"/>
    <col min="3589" max="3589" width="23.7109375" customWidth="1"/>
    <col min="3590" max="3590" width="3" customWidth="1"/>
    <col min="3591" max="3591" width="22.7109375" customWidth="1"/>
    <col min="3592" max="3593" width="3.28515625" customWidth="1"/>
    <col min="3594" max="3594" width="2.85546875" customWidth="1"/>
    <col min="3595" max="3595" width="19.5703125" customWidth="1"/>
    <col min="3596" max="3596" width="2.7109375" customWidth="1"/>
    <col min="3597" max="3597" width="23" customWidth="1"/>
    <col min="3598" max="3598" width="3.42578125" customWidth="1"/>
    <col min="3599" max="3599" width="3.5703125" customWidth="1"/>
    <col min="3836" max="3836" width="3.7109375" customWidth="1"/>
    <col min="3837" max="3837" width="22.7109375" customWidth="1"/>
    <col min="3838" max="3838" width="3.85546875" customWidth="1"/>
    <col min="3839" max="3839" width="4" customWidth="1"/>
    <col min="3840" max="3840" width="3.5703125" customWidth="1"/>
    <col min="3841" max="3841" width="5" customWidth="1"/>
    <col min="3842" max="3842" width="4.42578125" customWidth="1"/>
    <col min="3843" max="3843" width="5.140625" customWidth="1"/>
    <col min="3844" max="3844" width="2.85546875" customWidth="1"/>
    <col min="3845" max="3845" width="23.7109375" customWidth="1"/>
    <col min="3846" max="3846" width="3" customWidth="1"/>
    <col min="3847" max="3847" width="22.7109375" customWidth="1"/>
    <col min="3848" max="3849" width="3.28515625" customWidth="1"/>
    <col min="3850" max="3850" width="2.85546875" customWidth="1"/>
    <col min="3851" max="3851" width="19.5703125" customWidth="1"/>
    <col min="3852" max="3852" width="2.7109375" customWidth="1"/>
    <col min="3853" max="3853" width="23" customWidth="1"/>
    <col min="3854" max="3854" width="3.42578125" customWidth="1"/>
    <col min="3855" max="3855" width="3.5703125" customWidth="1"/>
    <col min="4092" max="4092" width="3.7109375" customWidth="1"/>
    <col min="4093" max="4093" width="22.7109375" customWidth="1"/>
    <col min="4094" max="4094" width="3.85546875" customWidth="1"/>
    <col min="4095" max="4095" width="4" customWidth="1"/>
    <col min="4096" max="4096" width="3.5703125" customWidth="1"/>
    <col min="4097" max="4097" width="5" customWidth="1"/>
    <col min="4098" max="4098" width="4.42578125" customWidth="1"/>
    <col min="4099" max="4099" width="5.140625" customWidth="1"/>
    <col min="4100" max="4100" width="2.85546875" customWidth="1"/>
    <col min="4101" max="4101" width="23.7109375" customWidth="1"/>
    <col min="4102" max="4102" width="3" customWidth="1"/>
    <col min="4103" max="4103" width="22.7109375" customWidth="1"/>
    <col min="4104" max="4105" width="3.28515625" customWidth="1"/>
    <col min="4106" max="4106" width="2.85546875" customWidth="1"/>
    <col min="4107" max="4107" width="19.5703125" customWidth="1"/>
    <col min="4108" max="4108" width="2.7109375" customWidth="1"/>
    <col min="4109" max="4109" width="23" customWidth="1"/>
    <col min="4110" max="4110" width="3.42578125" customWidth="1"/>
    <col min="4111" max="4111" width="3.5703125" customWidth="1"/>
    <col min="4348" max="4348" width="3.7109375" customWidth="1"/>
    <col min="4349" max="4349" width="22.7109375" customWidth="1"/>
    <col min="4350" max="4350" width="3.85546875" customWidth="1"/>
    <col min="4351" max="4351" width="4" customWidth="1"/>
    <col min="4352" max="4352" width="3.5703125" customWidth="1"/>
    <col min="4353" max="4353" width="5" customWidth="1"/>
    <col min="4354" max="4354" width="4.42578125" customWidth="1"/>
    <col min="4355" max="4355" width="5.140625" customWidth="1"/>
    <col min="4356" max="4356" width="2.85546875" customWidth="1"/>
    <col min="4357" max="4357" width="23.7109375" customWidth="1"/>
    <col min="4358" max="4358" width="3" customWidth="1"/>
    <col min="4359" max="4359" width="22.7109375" customWidth="1"/>
    <col min="4360" max="4361" width="3.28515625" customWidth="1"/>
    <col min="4362" max="4362" width="2.85546875" customWidth="1"/>
    <col min="4363" max="4363" width="19.5703125" customWidth="1"/>
    <col min="4364" max="4364" width="2.7109375" customWidth="1"/>
    <col min="4365" max="4365" width="23" customWidth="1"/>
    <col min="4366" max="4366" width="3.42578125" customWidth="1"/>
    <col min="4367" max="4367" width="3.5703125" customWidth="1"/>
    <col min="4604" max="4604" width="3.7109375" customWidth="1"/>
    <col min="4605" max="4605" width="22.7109375" customWidth="1"/>
    <col min="4606" max="4606" width="3.85546875" customWidth="1"/>
    <col min="4607" max="4607" width="4" customWidth="1"/>
    <col min="4608" max="4608" width="3.5703125" customWidth="1"/>
    <col min="4609" max="4609" width="5" customWidth="1"/>
    <col min="4610" max="4610" width="4.42578125" customWidth="1"/>
    <col min="4611" max="4611" width="5.140625" customWidth="1"/>
    <col min="4612" max="4612" width="2.85546875" customWidth="1"/>
    <col min="4613" max="4613" width="23.7109375" customWidth="1"/>
    <col min="4614" max="4614" width="3" customWidth="1"/>
    <col min="4615" max="4615" width="22.7109375" customWidth="1"/>
    <col min="4616" max="4617" width="3.28515625" customWidth="1"/>
    <col min="4618" max="4618" width="2.85546875" customWidth="1"/>
    <col min="4619" max="4619" width="19.5703125" customWidth="1"/>
    <col min="4620" max="4620" width="2.7109375" customWidth="1"/>
    <col min="4621" max="4621" width="23" customWidth="1"/>
    <col min="4622" max="4622" width="3.42578125" customWidth="1"/>
    <col min="4623" max="4623" width="3.5703125" customWidth="1"/>
    <col min="4860" max="4860" width="3.7109375" customWidth="1"/>
    <col min="4861" max="4861" width="22.7109375" customWidth="1"/>
    <col min="4862" max="4862" width="3.85546875" customWidth="1"/>
    <col min="4863" max="4863" width="4" customWidth="1"/>
    <col min="4864" max="4864" width="3.5703125" customWidth="1"/>
    <col min="4865" max="4865" width="5" customWidth="1"/>
    <col min="4866" max="4866" width="4.42578125" customWidth="1"/>
    <col min="4867" max="4867" width="5.140625" customWidth="1"/>
    <col min="4868" max="4868" width="2.85546875" customWidth="1"/>
    <col min="4869" max="4869" width="23.7109375" customWidth="1"/>
    <col min="4870" max="4870" width="3" customWidth="1"/>
    <col min="4871" max="4871" width="22.7109375" customWidth="1"/>
    <col min="4872" max="4873" width="3.28515625" customWidth="1"/>
    <col min="4874" max="4874" width="2.85546875" customWidth="1"/>
    <col min="4875" max="4875" width="19.5703125" customWidth="1"/>
    <col min="4876" max="4876" width="2.7109375" customWidth="1"/>
    <col min="4877" max="4877" width="23" customWidth="1"/>
    <col min="4878" max="4878" width="3.42578125" customWidth="1"/>
    <col min="4879" max="4879" width="3.5703125" customWidth="1"/>
    <col min="5116" max="5116" width="3.7109375" customWidth="1"/>
    <col min="5117" max="5117" width="22.7109375" customWidth="1"/>
    <col min="5118" max="5118" width="3.85546875" customWidth="1"/>
    <col min="5119" max="5119" width="4" customWidth="1"/>
    <col min="5120" max="5120" width="3.5703125" customWidth="1"/>
    <col min="5121" max="5121" width="5" customWidth="1"/>
    <col min="5122" max="5122" width="4.42578125" customWidth="1"/>
    <col min="5123" max="5123" width="5.140625" customWidth="1"/>
    <col min="5124" max="5124" width="2.85546875" customWidth="1"/>
    <col min="5125" max="5125" width="23.7109375" customWidth="1"/>
    <col min="5126" max="5126" width="3" customWidth="1"/>
    <col min="5127" max="5127" width="22.7109375" customWidth="1"/>
    <col min="5128" max="5129" width="3.28515625" customWidth="1"/>
    <col min="5130" max="5130" width="2.85546875" customWidth="1"/>
    <col min="5131" max="5131" width="19.5703125" customWidth="1"/>
    <col min="5132" max="5132" width="2.7109375" customWidth="1"/>
    <col min="5133" max="5133" width="23" customWidth="1"/>
    <col min="5134" max="5134" width="3.42578125" customWidth="1"/>
    <col min="5135" max="5135" width="3.5703125" customWidth="1"/>
    <col min="5372" max="5372" width="3.7109375" customWidth="1"/>
    <col min="5373" max="5373" width="22.7109375" customWidth="1"/>
    <col min="5374" max="5374" width="3.85546875" customWidth="1"/>
    <col min="5375" max="5375" width="4" customWidth="1"/>
    <col min="5376" max="5376" width="3.5703125" customWidth="1"/>
    <col min="5377" max="5377" width="5" customWidth="1"/>
    <col min="5378" max="5378" width="4.42578125" customWidth="1"/>
    <col min="5379" max="5379" width="5.140625" customWidth="1"/>
    <col min="5380" max="5380" width="2.85546875" customWidth="1"/>
    <col min="5381" max="5381" width="23.7109375" customWidth="1"/>
    <col min="5382" max="5382" width="3" customWidth="1"/>
    <col min="5383" max="5383" width="22.7109375" customWidth="1"/>
    <col min="5384" max="5385" width="3.28515625" customWidth="1"/>
    <col min="5386" max="5386" width="2.85546875" customWidth="1"/>
    <col min="5387" max="5387" width="19.5703125" customWidth="1"/>
    <col min="5388" max="5388" width="2.7109375" customWidth="1"/>
    <col min="5389" max="5389" width="23" customWidth="1"/>
    <col min="5390" max="5390" width="3.42578125" customWidth="1"/>
    <col min="5391" max="5391" width="3.5703125" customWidth="1"/>
    <col min="5628" max="5628" width="3.7109375" customWidth="1"/>
    <col min="5629" max="5629" width="22.7109375" customWidth="1"/>
    <col min="5630" max="5630" width="3.85546875" customWidth="1"/>
    <col min="5631" max="5631" width="4" customWidth="1"/>
    <col min="5632" max="5632" width="3.5703125" customWidth="1"/>
    <col min="5633" max="5633" width="5" customWidth="1"/>
    <col min="5634" max="5634" width="4.42578125" customWidth="1"/>
    <col min="5635" max="5635" width="5.140625" customWidth="1"/>
    <col min="5636" max="5636" width="2.85546875" customWidth="1"/>
    <col min="5637" max="5637" width="23.7109375" customWidth="1"/>
    <col min="5638" max="5638" width="3" customWidth="1"/>
    <col min="5639" max="5639" width="22.7109375" customWidth="1"/>
    <col min="5640" max="5641" width="3.28515625" customWidth="1"/>
    <col min="5642" max="5642" width="2.85546875" customWidth="1"/>
    <col min="5643" max="5643" width="19.5703125" customWidth="1"/>
    <col min="5644" max="5644" width="2.7109375" customWidth="1"/>
    <col min="5645" max="5645" width="23" customWidth="1"/>
    <col min="5646" max="5646" width="3.42578125" customWidth="1"/>
    <col min="5647" max="5647" width="3.5703125" customWidth="1"/>
    <col min="5884" max="5884" width="3.7109375" customWidth="1"/>
    <col min="5885" max="5885" width="22.7109375" customWidth="1"/>
    <col min="5886" max="5886" width="3.85546875" customWidth="1"/>
    <col min="5887" max="5887" width="4" customWidth="1"/>
    <col min="5888" max="5888" width="3.5703125" customWidth="1"/>
    <col min="5889" max="5889" width="5" customWidth="1"/>
    <col min="5890" max="5890" width="4.42578125" customWidth="1"/>
    <col min="5891" max="5891" width="5.140625" customWidth="1"/>
    <col min="5892" max="5892" width="2.85546875" customWidth="1"/>
    <col min="5893" max="5893" width="23.7109375" customWidth="1"/>
    <col min="5894" max="5894" width="3" customWidth="1"/>
    <col min="5895" max="5895" width="22.7109375" customWidth="1"/>
    <col min="5896" max="5897" width="3.28515625" customWidth="1"/>
    <col min="5898" max="5898" width="2.85546875" customWidth="1"/>
    <col min="5899" max="5899" width="19.5703125" customWidth="1"/>
    <col min="5900" max="5900" width="2.7109375" customWidth="1"/>
    <col min="5901" max="5901" width="23" customWidth="1"/>
    <col min="5902" max="5902" width="3.42578125" customWidth="1"/>
    <col min="5903" max="5903" width="3.5703125" customWidth="1"/>
    <col min="6140" max="6140" width="3.7109375" customWidth="1"/>
    <col min="6141" max="6141" width="22.7109375" customWidth="1"/>
    <col min="6142" max="6142" width="3.85546875" customWidth="1"/>
    <col min="6143" max="6143" width="4" customWidth="1"/>
    <col min="6144" max="6144" width="3.5703125" customWidth="1"/>
    <col min="6145" max="6145" width="5" customWidth="1"/>
    <col min="6146" max="6146" width="4.42578125" customWidth="1"/>
    <col min="6147" max="6147" width="5.140625" customWidth="1"/>
    <col min="6148" max="6148" width="2.85546875" customWidth="1"/>
    <col min="6149" max="6149" width="23.7109375" customWidth="1"/>
    <col min="6150" max="6150" width="3" customWidth="1"/>
    <col min="6151" max="6151" width="22.7109375" customWidth="1"/>
    <col min="6152" max="6153" width="3.28515625" customWidth="1"/>
    <col min="6154" max="6154" width="2.85546875" customWidth="1"/>
    <col min="6155" max="6155" width="19.5703125" customWidth="1"/>
    <col min="6156" max="6156" width="2.7109375" customWidth="1"/>
    <col min="6157" max="6157" width="23" customWidth="1"/>
    <col min="6158" max="6158" width="3.42578125" customWidth="1"/>
    <col min="6159" max="6159" width="3.5703125" customWidth="1"/>
    <col min="6396" max="6396" width="3.7109375" customWidth="1"/>
    <col min="6397" max="6397" width="22.7109375" customWidth="1"/>
    <col min="6398" max="6398" width="3.85546875" customWidth="1"/>
    <col min="6399" max="6399" width="4" customWidth="1"/>
    <col min="6400" max="6400" width="3.5703125" customWidth="1"/>
    <col min="6401" max="6401" width="5" customWidth="1"/>
    <col min="6402" max="6402" width="4.42578125" customWidth="1"/>
    <col min="6403" max="6403" width="5.140625" customWidth="1"/>
    <col min="6404" max="6404" width="2.85546875" customWidth="1"/>
    <col min="6405" max="6405" width="23.7109375" customWidth="1"/>
    <col min="6406" max="6406" width="3" customWidth="1"/>
    <col min="6407" max="6407" width="22.7109375" customWidth="1"/>
    <col min="6408" max="6409" width="3.28515625" customWidth="1"/>
    <col min="6410" max="6410" width="2.85546875" customWidth="1"/>
    <col min="6411" max="6411" width="19.5703125" customWidth="1"/>
    <col min="6412" max="6412" width="2.7109375" customWidth="1"/>
    <col min="6413" max="6413" width="23" customWidth="1"/>
    <col min="6414" max="6414" width="3.42578125" customWidth="1"/>
    <col min="6415" max="6415" width="3.5703125" customWidth="1"/>
    <col min="6652" max="6652" width="3.7109375" customWidth="1"/>
    <col min="6653" max="6653" width="22.7109375" customWidth="1"/>
    <col min="6654" max="6654" width="3.85546875" customWidth="1"/>
    <col min="6655" max="6655" width="4" customWidth="1"/>
    <col min="6656" max="6656" width="3.5703125" customWidth="1"/>
    <col min="6657" max="6657" width="5" customWidth="1"/>
    <col min="6658" max="6658" width="4.42578125" customWidth="1"/>
    <col min="6659" max="6659" width="5.140625" customWidth="1"/>
    <col min="6660" max="6660" width="2.85546875" customWidth="1"/>
    <col min="6661" max="6661" width="23.7109375" customWidth="1"/>
    <col min="6662" max="6662" width="3" customWidth="1"/>
    <col min="6663" max="6663" width="22.7109375" customWidth="1"/>
    <col min="6664" max="6665" width="3.28515625" customWidth="1"/>
    <col min="6666" max="6666" width="2.85546875" customWidth="1"/>
    <col min="6667" max="6667" width="19.5703125" customWidth="1"/>
    <col min="6668" max="6668" width="2.7109375" customWidth="1"/>
    <col min="6669" max="6669" width="23" customWidth="1"/>
    <col min="6670" max="6670" width="3.42578125" customWidth="1"/>
    <col min="6671" max="6671" width="3.5703125" customWidth="1"/>
    <col min="6908" max="6908" width="3.7109375" customWidth="1"/>
    <col min="6909" max="6909" width="22.7109375" customWidth="1"/>
    <col min="6910" max="6910" width="3.85546875" customWidth="1"/>
    <col min="6911" max="6911" width="4" customWidth="1"/>
    <col min="6912" max="6912" width="3.5703125" customWidth="1"/>
    <col min="6913" max="6913" width="5" customWidth="1"/>
    <col min="6914" max="6914" width="4.42578125" customWidth="1"/>
    <col min="6915" max="6915" width="5.140625" customWidth="1"/>
    <col min="6916" max="6916" width="2.85546875" customWidth="1"/>
    <col min="6917" max="6917" width="23.7109375" customWidth="1"/>
    <col min="6918" max="6918" width="3" customWidth="1"/>
    <col min="6919" max="6919" width="22.7109375" customWidth="1"/>
    <col min="6920" max="6921" width="3.28515625" customWidth="1"/>
    <col min="6922" max="6922" width="2.85546875" customWidth="1"/>
    <col min="6923" max="6923" width="19.5703125" customWidth="1"/>
    <col min="6924" max="6924" width="2.7109375" customWidth="1"/>
    <col min="6925" max="6925" width="23" customWidth="1"/>
    <col min="6926" max="6926" width="3.42578125" customWidth="1"/>
    <col min="6927" max="6927" width="3.5703125" customWidth="1"/>
    <col min="7164" max="7164" width="3.7109375" customWidth="1"/>
    <col min="7165" max="7165" width="22.7109375" customWidth="1"/>
    <col min="7166" max="7166" width="3.85546875" customWidth="1"/>
    <col min="7167" max="7167" width="4" customWidth="1"/>
    <col min="7168" max="7168" width="3.5703125" customWidth="1"/>
    <col min="7169" max="7169" width="5" customWidth="1"/>
    <col min="7170" max="7170" width="4.42578125" customWidth="1"/>
    <col min="7171" max="7171" width="5.140625" customWidth="1"/>
    <col min="7172" max="7172" width="2.85546875" customWidth="1"/>
    <col min="7173" max="7173" width="23.7109375" customWidth="1"/>
    <col min="7174" max="7174" width="3" customWidth="1"/>
    <col min="7175" max="7175" width="22.7109375" customWidth="1"/>
    <col min="7176" max="7177" width="3.28515625" customWidth="1"/>
    <col min="7178" max="7178" width="2.85546875" customWidth="1"/>
    <col min="7179" max="7179" width="19.5703125" customWidth="1"/>
    <col min="7180" max="7180" width="2.7109375" customWidth="1"/>
    <col min="7181" max="7181" width="23" customWidth="1"/>
    <col min="7182" max="7182" width="3.42578125" customWidth="1"/>
    <col min="7183" max="7183" width="3.5703125" customWidth="1"/>
    <col min="7420" max="7420" width="3.7109375" customWidth="1"/>
    <col min="7421" max="7421" width="22.7109375" customWidth="1"/>
    <col min="7422" max="7422" width="3.85546875" customWidth="1"/>
    <col min="7423" max="7423" width="4" customWidth="1"/>
    <col min="7424" max="7424" width="3.5703125" customWidth="1"/>
    <col min="7425" max="7425" width="5" customWidth="1"/>
    <col min="7426" max="7426" width="4.42578125" customWidth="1"/>
    <col min="7427" max="7427" width="5.140625" customWidth="1"/>
    <col min="7428" max="7428" width="2.85546875" customWidth="1"/>
    <col min="7429" max="7429" width="23.7109375" customWidth="1"/>
    <col min="7430" max="7430" width="3" customWidth="1"/>
    <col min="7431" max="7431" width="22.7109375" customWidth="1"/>
    <col min="7432" max="7433" width="3.28515625" customWidth="1"/>
    <col min="7434" max="7434" width="2.85546875" customWidth="1"/>
    <col min="7435" max="7435" width="19.5703125" customWidth="1"/>
    <col min="7436" max="7436" width="2.7109375" customWidth="1"/>
    <col min="7437" max="7437" width="23" customWidth="1"/>
    <col min="7438" max="7438" width="3.42578125" customWidth="1"/>
    <col min="7439" max="7439" width="3.5703125" customWidth="1"/>
    <col min="7676" max="7676" width="3.7109375" customWidth="1"/>
    <col min="7677" max="7677" width="22.7109375" customWidth="1"/>
    <col min="7678" max="7678" width="3.85546875" customWidth="1"/>
    <col min="7679" max="7679" width="4" customWidth="1"/>
    <col min="7680" max="7680" width="3.5703125" customWidth="1"/>
    <col min="7681" max="7681" width="5" customWidth="1"/>
    <col min="7682" max="7682" width="4.42578125" customWidth="1"/>
    <col min="7683" max="7683" width="5.140625" customWidth="1"/>
    <col min="7684" max="7684" width="2.85546875" customWidth="1"/>
    <col min="7685" max="7685" width="23.7109375" customWidth="1"/>
    <col min="7686" max="7686" width="3" customWidth="1"/>
    <col min="7687" max="7687" width="22.7109375" customWidth="1"/>
    <col min="7688" max="7689" width="3.28515625" customWidth="1"/>
    <col min="7690" max="7690" width="2.85546875" customWidth="1"/>
    <col min="7691" max="7691" width="19.5703125" customWidth="1"/>
    <col min="7692" max="7692" width="2.7109375" customWidth="1"/>
    <col min="7693" max="7693" width="23" customWidth="1"/>
    <col min="7694" max="7694" width="3.42578125" customWidth="1"/>
    <col min="7695" max="7695" width="3.5703125" customWidth="1"/>
    <col min="7932" max="7932" width="3.7109375" customWidth="1"/>
    <col min="7933" max="7933" width="22.7109375" customWidth="1"/>
    <col min="7934" max="7934" width="3.85546875" customWidth="1"/>
    <col min="7935" max="7935" width="4" customWidth="1"/>
    <col min="7936" max="7936" width="3.5703125" customWidth="1"/>
    <col min="7937" max="7937" width="5" customWidth="1"/>
    <col min="7938" max="7938" width="4.42578125" customWidth="1"/>
    <col min="7939" max="7939" width="5.140625" customWidth="1"/>
    <col min="7940" max="7940" width="2.85546875" customWidth="1"/>
    <col min="7941" max="7941" width="23.7109375" customWidth="1"/>
    <col min="7942" max="7942" width="3" customWidth="1"/>
    <col min="7943" max="7943" width="22.7109375" customWidth="1"/>
    <col min="7944" max="7945" width="3.28515625" customWidth="1"/>
    <col min="7946" max="7946" width="2.85546875" customWidth="1"/>
    <col min="7947" max="7947" width="19.5703125" customWidth="1"/>
    <col min="7948" max="7948" width="2.7109375" customWidth="1"/>
    <col min="7949" max="7949" width="23" customWidth="1"/>
    <col min="7950" max="7950" width="3.42578125" customWidth="1"/>
    <col min="7951" max="7951" width="3.5703125" customWidth="1"/>
    <col min="8188" max="8188" width="3.7109375" customWidth="1"/>
    <col min="8189" max="8189" width="22.7109375" customWidth="1"/>
    <col min="8190" max="8190" width="3.85546875" customWidth="1"/>
    <col min="8191" max="8191" width="4" customWidth="1"/>
    <col min="8192" max="8192" width="3.5703125" customWidth="1"/>
    <col min="8193" max="8193" width="5" customWidth="1"/>
    <col min="8194" max="8194" width="4.42578125" customWidth="1"/>
    <col min="8195" max="8195" width="5.140625" customWidth="1"/>
    <col min="8196" max="8196" width="2.85546875" customWidth="1"/>
    <col min="8197" max="8197" width="23.7109375" customWidth="1"/>
    <col min="8198" max="8198" width="3" customWidth="1"/>
    <col min="8199" max="8199" width="22.7109375" customWidth="1"/>
    <col min="8200" max="8201" width="3.28515625" customWidth="1"/>
    <col min="8202" max="8202" width="2.85546875" customWidth="1"/>
    <col min="8203" max="8203" width="19.5703125" customWidth="1"/>
    <col min="8204" max="8204" width="2.7109375" customWidth="1"/>
    <col min="8205" max="8205" width="23" customWidth="1"/>
    <col min="8206" max="8206" width="3.42578125" customWidth="1"/>
    <col min="8207" max="8207" width="3.5703125" customWidth="1"/>
    <col min="8444" max="8444" width="3.7109375" customWidth="1"/>
    <col min="8445" max="8445" width="22.7109375" customWidth="1"/>
    <col min="8446" max="8446" width="3.85546875" customWidth="1"/>
    <col min="8447" max="8447" width="4" customWidth="1"/>
    <col min="8448" max="8448" width="3.5703125" customWidth="1"/>
    <col min="8449" max="8449" width="5" customWidth="1"/>
    <col min="8450" max="8450" width="4.42578125" customWidth="1"/>
    <col min="8451" max="8451" width="5.140625" customWidth="1"/>
    <col min="8452" max="8452" width="2.85546875" customWidth="1"/>
    <col min="8453" max="8453" width="23.7109375" customWidth="1"/>
    <col min="8454" max="8454" width="3" customWidth="1"/>
    <col min="8455" max="8455" width="22.7109375" customWidth="1"/>
    <col min="8456" max="8457" width="3.28515625" customWidth="1"/>
    <col min="8458" max="8458" width="2.85546875" customWidth="1"/>
    <col min="8459" max="8459" width="19.5703125" customWidth="1"/>
    <col min="8460" max="8460" width="2.7109375" customWidth="1"/>
    <col min="8461" max="8461" width="23" customWidth="1"/>
    <col min="8462" max="8462" width="3.42578125" customWidth="1"/>
    <col min="8463" max="8463" width="3.5703125" customWidth="1"/>
    <col min="8700" max="8700" width="3.7109375" customWidth="1"/>
    <col min="8701" max="8701" width="22.7109375" customWidth="1"/>
    <col min="8702" max="8702" width="3.85546875" customWidth="1"/>
    <col min="8703" max="8703" width="4" customWidth="1"/>
    <col min="8704" max="8704" width="3.5703125" customWidth="1"/>
    <col min="8705" max="8705" width="5" customWidth="1"/>
    <col min="8706" max="8706" width="4.42578125" customWidth="1"/>
    <col min="8707" max="8707" width="5.140625" customWidth="1"/>
    <col min="8708" max="8708" width="2.85546875" customWidth="1"/>
    <col min="8709" max="8709" width="23.7109375" customWidth="1"/>
    <col min="8710" max="8710" width="3" customWidth="1"/>
    <col min="8711" max="8711" width="22.7109375" customWidth="1"/>
    <col min="8712" max="8713" width="3.28515625" customWidth="1"/>
    <col min="8714" max="8714" width="2.85546875" customWidth="1"/>
    <col min="8715" max="8715" width="19.5703125" customWidth="1"/>
    <col min="8716" max="8716" width="2.7109375" customWidth="1"/>
    <col min="8717" max="8717" width="23" customWidth="1"/>
    <col min="8718" max="8718" width="3.42578125" customWidth="1"/>
    <col min="8719" max="8719" width="3.5703125" customWidth="1"/>
    <col min="8956" max="8956" width="3.7109375" customWidth="1"/>
    <col min="8957" max="8957" width="22.7109375" customWidth="1"/>
    <col min="8958" max="8958" width="3.85546875" customWidth="1"/>
    <col min="8959" max="8959" width="4" customWidth="1"/>
    <col min="8960" max="8960" width="3.5703125" customWidth="1"/>
    <col min="8961" max="8961" width="5" customWidth="1"/>
    <col min="8962" max="8962" width="4.42578125" customWidth="1"/>
    <col min="8963" max="8963" width="5.140625" customWidth="1"/>
    <col min="8964" max="8964" width="2.85546875" customWidth="1"/>
    <col min="8965" max="8965" width="23.7109375" customWidth="1"/>
    <col min="8966" max="8966" width="3" customWidth="1"/>
    <col min="8967" max="8967" width="22.7109375" customWidth="1"/>
    <col min="8968" max="8969" width="3.28515625" customWidth="1"/>
    <col min="8970" max="8970" width="2.85546875" customWidth="1"/>
    <col min="8971" max="8971" width="19.5703125" customWidth="1"/>
    <col min="8972" max="8972" width="2.7109375" customWidth="1"/>
    <col min="8973" max="8973" width="23" customWidth="1"/>
    <col min="8974" max="8974" width="3.42578125" customWidth="1"/>
    <col min="8975" max="8975" width="3.5703125" customWidth="1"/>
    <col min="9212" max="9212" width="3.7109375" customWidth="1"/>
    <col min="9213" max="9213" width="22.7109375" customWidth="1"/>
    <col min="9214" max="9214" width="3.85546875" customWidth="1"/>
    <col min="9215" max="9215" width="4" customWidth="1"/>
    <col min="9216" max="9216" width="3.5703125" customWidth="1"/>
    <col min="9217" max="9217" width="5" customWidth="1"/>
    <col min="9218" max="9218" width="4.42578125" customWidth="1"/>
    <col min="9219" max="9219" width="5.140625" customWidth="1"/>
    <col min="9220" max="9220" width="2.85546875" customWidth="1"/>
    <col min="9221" max="9221" width="23.7109375" customWidth="1"/>
    <col min="9222" max="9222" width="3" customWidth="1"/>
    <col min="9223" max="9223" width="22.7109375" customWidth="1"/>
    <col min="9224" max="9225" width="3.28515625" customWidth="1"/>
    <col min="9226" max="9226" width="2.85546875" customWidth="1"/>
    <col min="9227" max="9227" width="19.5703125" customWidth="1"/>
    <col min="9228" max="9228" width="2.7109375" customWidth="1"/>
    <col min="9229" max="9229" width="23" customWidth="1"/>
    <col min="9230" max="9230" width="3.42578125" customWidth="1"/>
    <col min="9231" max="9231" width="3.5703125" customWidth="1"/>
    <col min="9468" max="9468" width="3.7109375" customWidth="1"/>
    <col min="9469" max="9469" width="22.7109375" customWidth="1"/>
    <col min="9470" max="9470" width="3.85546875" customWidth="1"/>
    <col min="9471" max="9471" width="4" customWidth="1"/>
    <col min="9472" max="9472" width="3.5703125" customWidth="1"/>
    <col min="9473" max="9473" width="5" customWidth="1"/>
    <col min="9474" max="9474" width="4.42578125" customWidth="1"/>
    <col min="9475" max="9475" width="5.140625" customWidth="1"/>
    <col min="9476" max="9476" width="2.85546875" customWidth="1"/>
    <col min="9477" max="9477" width="23.7109375" customWidth="1"/>
    <col min="9478" max="9478" width="3" customWidth="1"/>
    <col min="9479" max="9479" width="22.7109375" customWidth="1"/>
    <col min="9480" max="9481" width="3.28515625" customWidth="1"/>
    <col min="9482" max="9482" width="2.85546875" customWidth="1"/>
    <col min="9483" max="9483" width="19.5703125" customWidth="1"/>
    <col min="9484" max="9484" width="2.7109375" customWidth="1"/>
    <col min="9485" max="9485" width="23" customWidth="1"/>
    <col min="9486" max="9486" width="3.42578125" customWidth="1"/>
    <col min="9487" max="9487" width="3.5703125" customWidth="1"/>
    <col min="9724" max="9724" width="3.7109375" customWidth="1"/>
    <col min="9725" max="9725" width="22.7109375" customWidth="1"/>
    <col min="9726" max="9726" width="3.85546875" customWidth="1"/>
    <col min="9727" max="9727" width="4" customWidth="1"/>
    <col min="9728" max="9728" width="3.5703125" customWidth="1"/>
    <col min="9729" max="9729" width="5" customWidth="1"/>
    <col min="9730" max="9730" width="4.42578125" customWidth="1"/>
    <col min="9731" max="9731" width="5.140625" customWidth="1"/>
    <col min="9732" max="9732" width="2.85546875" customWidth="1"/>
    <col min="9733" max="9733" width="23.7109375" customWidth="1"/>
    <col min="9734" max="9734" width="3" customWidth="1"/>
    <col min="9735" max="9735" width="22.7109375" customWidth="1"/>
    <col min="9736" max="9737" width="3.28515625" customWidth="1"/>
    <col min="9738" max="9738" width="2.85546875" customWidth="1"/>
    <col min="9739" max="9739" width="19.5703125" customWidth="1"/>
    <col min="9740" max="9740" width="2.7109375" customWidth="1"/>
    <col min="9741" max="9741" width="23" customWidth="1"/>
    <col min="9742" max="9742" width="3.42578125" customWidth="1"/>
    <col min="9743" max="9743" width="3.5703125" customWidth="1"/>
    <col min="9980" max="9980" width="3.7109375" customWidth="1"/>
    <col min="9981" max="9981" width="22.7109375" customWidth="1"/>
    <col min="9982" max="9982" width="3.85546875" customWidth="1"/>
    <col min="9983" max="9983" width="4" customWidth="1"/>
    <col min="9984" max="9984" width="3.5703125" customWidth="1"/>
    <col min="9985" max="9985" width="5" customWidth="1"/>
    <col min="9986" max="9986" width="4.42578125" customWidth="1"/>
    <col min="9987" max="9987" width="5.140625" customWidth="1"/>
    <col min="9988" max="9988" width="2.85546875" customWidth="1"/>
    <col min="9989" max="9989" width="23.7109375" customWidth="1"/>
    <col min="9990" max="9990" width="3" customWidth="1"/>
    <col min="9991" max="9991" width="22.7109375" customWidth="1"/>
    <col min="9992" max="9993" width="3.28515625" customWidth="1"/>
    <col min="9994" max="9994" width="2.85546875" customWidth="1"/>
    <col min="9995" max="9995" width="19.5703125" customWidth="1"/>
    <col min="9996" max="9996" width="2.7109375" customWidth="1"/>
    <col min="9997" max="9997" width="23" customWidth="1"/>
    <col min="9998" max="9998" width="3.42578125" customWidth="1"/>
    <col min="9999" max="9999" width="3.5703125" customWidth="1"/>
    <col min="10236" max="10236" width="3.7109375" customWidth="1"/>
    <col min="10237" max="10237" width="22.7109375" customWidth="1"/>
    <col min="10238" max="10238" width="3.85546875" customWidth="1"/>
    <col min="10239" max="10239" width="4" customWidth="1"/>
    <col min="10240" max="10240" width="3.5703125" customWidth="1"/>
    <col min="10241" max="10241" width="5" customWidth="1"/>
    <col min="10242" max="10242" width="4.42578125" customWidth="1"/>
    <col min="10243" max="10243" width="5.140625" customWidth="1"/>
    <col min="10244" max="10244" width="2.85546875" customWidth="1"/>
    <col min="10245" max="10245" width="23.7109375" customWidth="1"/>
    <col min="10246" max="10246" width="3" customWidth="1"/>
    <col min="10247" max="10247" width="22.7109375" customWidth="1"/>
    <col min="10248" max="10249" width="3.28515625" customWidth="1"/>
    <col min="10250" max="10250" width="2.85546875" customWidth="1"/>
    <col min="10251" max="10251" width="19.5703125" customWidth="1"/>
    <col min="10252" max="10252" width="2.7109375" customWidth="1"/>
    <col min="10253" max="10253" width="23" customWidth="1"/>
    <col min="10254" max="10254" width="3.42578125" customWidth="1"/>
    <col min="10255" max="10255" width="3.5703125" customWidth="1"/>
    <col min="10492" max="10492" width="3.7109375" customWidth="1"/>
    <col min="10493" max="10493" width="22.7109375" customWidth="1"/>
    <col min="10494" max="10494" width="3.85546875" customWidth="1"/>
    <col min="10495" max="10495" width="4" customWidth="1"/>
    <col min="10496" max="10496" width="3.5703125" customWidth="1"/>
    <col min="10497" max="10497" width="5" customWidth="1"/>
    <col min="10498" max="10498" width="4.42578125" customWidth="1"/>
    <col min="10499" max="10499" width="5.140625" customWidth="1"/>
    <col min="10500" max="10500" width="2.85546875" customWidth="1"/>
    <col min="10501" max="10501" width="23.7109375" customWidth="1"/>
    <col min="10502" max="10502" width="3" customWidth="1"/>
    <col min="10503" max="10503" width="22.7109375" customWidth="1"/>
    <col min="10504" max="10505" width="3.28515625" customWidth="1"/>
    <col min="10506" max="10506" width="2.85546875" customWidth="1"/>
    <col min="10507" max="10507" width="19.5703125" customWidth="1"/>
    <col min="10508" max="10508" width="2.7109375" customWidth="1"/>
    <col min="10509" max="10509" width="23" customWidth="1"/>
    <col min="10510" max="10510" width="3.42578125" customWidth="1"/>
    <col min="10511" max="10511" width="3.5703125" customWidth="1"/>
    <col min="10748" max="10748" width="3.7109375" customWidth="1"/>
    <col min="10749" max="10749" width="22.7109375" customWidth="1"/>
    <col min="10750" max="10750" width="3.85546875" customWidth="1"/>
    <col min="10751" max="10751" width="4" customWidth="1"/>
    <col min="10752" max="10752" width="3.5703125" customWidth="1"/>
    <col min="10753" max="10753" width="5" customWidth="1"/>
    <col min="10754" max="10754" width="4.42578125" customWidth="1"/>
    <col min="10755" max="10755" width="5.140625" customWidth="1"/>
    <col min="10756" max="10756" width="2.85546875" customWidth="1"/>
    <col min="10757" max="10757" width="23.7109375" customWidth="1"/>
    <col min="10758" max="10758" width="3" customWidth="1"/>
    <col min="10759" max="10759" width="22.7109375" customWidth="1"/>
    <col min="10760" max="10761" width="3.28515625" customWidth="1"/>
    <col min="10762" max="10762" width="2.85546875" customWidth="1"/>
    <col min="10763" max="10763" width="19.5703125" customWidth="1"/>
    <col min="10764" max="10764" width="2.7109375" customWidth="1"/>
    <col min="10765" max="10765" width="23" customWidth="1"/>
    <col min="10766" max="10766" width="3.42578125" customWidth="1"/>
    <col min="10767" max="10767" width="3.5703125" customWidth="1"/>
    <col min="11004" max="11004" width="3.7109375" customWidth="1"/>
    <col min="11005" max="11005" width="22.7109375" customWidth="1"/>
    <col min="11006" max="11006" width="3.85546875" customWidth="1"/>
    <col min="11007" max="11007" width="4" customWidth="1"/>
    <col min="11008" max="11008" width="3.5703125" customWidth="1"/>
    <col min="11009" max="11009" width="5" customWidth="1"/>
    <col min="11010" max="11010" width="4.42578125" customWidth="1"/>
    <col min="11011" max="11011" width="5.140625" customWidth="1"/>
    <col min="11012" max="11012" width="2.85546875" customWidth="1"/>
    <col min="11013" max="11013" width="23.7109375" customWidth="1"/>
    <col min="11014" max="11014" width="3" customWidth="1"/>
    <col min="11015" max="11015" width="22.7109375" customWidth="1"/>
    <col min="11016" max="11017" width="3.28515625" customWidth="1"/>
    <col min="11018" max="11018" width="2.85546875" customWidth="1"/>
    <col min="11019" max="11019" width="19.5703125" customWidth="1"/>
    <col min="11020" max="11020" width="2.7109375" customWidth="1"/>
    <col min="11021" max="11021" width="23" customWidth="1"/>
    <col min="11022" max="11022" width="3.42578125" customWidth="1"/>
    <col min="11023" max="11023" width="3.5703125" customWidth="1"/>
    <col min="11260" max="11260" width="3.7109375" customWidth="1"/>
    <col min="11261" max="11261" width="22.7109375" customWidth="1"/>
    <col min="11262" max="11262" width="3.85546875" customWidth="1"/>
    <col min="11263" max="11263" width="4" customWidth="1"/>
    <col min="11264" max="11264" width="3.5703125" customWidth="1"/>
    <col min="11265" max="11265" width="5" customWidth="1"/>
    <col min="11266" max="11266" width="4.42578125" customWidth="1"/>
    <col min="11267" max="11267" width="5.140625" customWidth="1"/>
    <col min="11268" max="11268" width="2.85546875" customWidth="1"/>
    <col min="11269" max="11269" width="23.7109375" customWidth="1"/>
    <col min="11270" max="11270" width="3" customWidth="1"/>
    <col min="11271" max="11271" width="22.7109375" customWidth="1"/>
    <col min="11272" max="11273" width="3.28515625" customWidth="1"/>
    <col min="11274" max="11274" width="2.85546875" customWidth="1"/>
    <col min="11275" max="11275" width="19.5703125" customWidth="1"/>
    <col min="11276" max="11276" width="2.7109375" customWidth="1"/>
    <col min="11277" max="11277" width="23" customWidth="1"/>
    <col min="11278" max="11278" width="3.42578125" customWidth="1"/>
    <col min="11279" max="11279" width="3.5703125" customWidth="1"/>
    <col min="11516" max="11516" width="3.7109375" customWidth="1"/>
    <col min="11517" max="11517" width="22.7109375" customWidth="1"/>
    <col min="11518" max="11518" width="3.85546875" customWidth="1"/>
    <col min="11519" max="11519" width="4" customWidth="1"/>
    <col min="11520" max="11520" width="3.5703125" customWidth="1"/>
    <col min="11521" max="11521" width="5" customWidth="1"/>
    <col min="11522" max="11522" width="4.42578125" customWidth="1"/>
    <col min="11523" max="11523" width="5.140625" customWidth="1"/>
    <col min="11524" max="11524" width="2.85546875" customWidth="1"/>
    <col min="11525" max="11525" width="23.7109375" customWidth="1"/>
    <col min="11526" max="11526" width="3" customWidth="1"/>
    <col min="11527" max="11527" width="22.7109375" customWidth="1"/>
    <col min="11528" max="11529" width="3.28515625" customWidth="1"/>
    <col min="11530" max="11530" width="2.85546875" customWidth="1"/>
    <col min="11531" max="11531" width="19.5703125" customWidth="1"/>
    <col min="11532" max="11532" width="2.7109375" customWidth="1"/>
    <col min="11533" max="11533" width="23" customWidth="1"/>
    <col min="11534" max="11534" width="3.42578125" customWidth="1"/>
    <col min="11535" max="11535" width="3.5703125" customWidth="1"/>
    <col min="11772" max="11772" width="3.7109375" customWidth="1"/>
    <col min="11773" max="11773" width="22.7109375" customWidth="1"/>
    <col min="11774" max="11774" width="3.85546875" customWidth="1"/>
    <col min="11775" max="11775" width="4" customWidth="1"/>
    <col min="11776" max="11776" width="3.5703125" customWidth="1"/>
    <col min="11777" max="11777" width="5" customWidth="1"/>
    <col min="11778" max="11778" width="4.42578125" customWidth="1"/>
    <col min="11779" max="11779" width="5.140625" customWidth="1"/>
    <col min="11780" max="11780" width="2.85546875" customWidth="1"/>
    <col min="11781" max="11781" width="23.7109375" customWidth="1"/>
    <col min="11782" max="11782" width="3" customWidth="1"/>
    <col min="11783" max="11783" width="22.7109375" customWidth="1"/>
    <col min="11784" max="11785" width="3.28515625" customWidth="1"/>
    <col min="11786" max="11786" width="2.85546875" customWidth="1"/>
    <col min="11787" max="11787" width="19.5703125" customWidth="1"/>
    <col min="11788" max="11788" width="2.7109375" customWidth="1"/>
    <col min="11789" max="11789" width="23" customWidth="1"/>
    <col min="11790" max="11790" width="3.42578125" customWidth="1"/>
    <col min="11791" max="11791" width="3.5703125" customWidth="1"/>
    <col min="12028" max="12028" width="3.7109375" customWidth="1"/>
    <col min="12029" max="12029" width="22.7109375" customWidth="1"/>
    <col min="12030" max="12030" width="3.85546875" customWidth="1"/>
    <col min="12031" max="12031" width="4" customWidth="1"/>
    <col min="12032" max="12032" width="3.5703125" customWidth="1"/>
    <col min="12033" max="12033" width="5" customWidth="1"/>
    <col min="12034" max="12034" width="4.42578125" customWidth="1"/>
    <col min="12035" max="12035" width="5.140625" customWidth="1"/>
    <col min="12036" max="12036" width="2.85546875" customWidth="1"/>
    <col min="12037" max="12037" width="23.7109375" customWidth="1"/>
    <col min="12038" max="12038" width="3" customWidth="1"/>
    <col min="12039" max="12039" width="22.7109375" customWidth="1"/>
    <col min="12040" max="12041" width="3.28515625" customWidth="1"/>
    <col min="12042" max="12042" width="2.85546875" customWidth="1"/>
    <col min="12043" max="12043" width="19.5703125" customWidth="1"/>
    <col min="12044" max="12044" width="2.7109375" customWidth="1"/>
    <col min="12045" max="12045" width="23" customWidth="1"/>
    <col min="12046" max="12046" width="3.42578125" customWidth="1"/>
    <col min="12047" max="12047" width="3.5703125" customWidth="1"/>
    <col min="12284" max="12284" width="3.7109375" customWidth="1"/>
    <col min="12285" max="12285" width="22.7109375" customWidth="1"/>
    <col min="12286" max="12286" width="3.85546875" customWidth="1"/>
    <col min="12287" max="12287" width="4" customWidth="1"/>
    <col min="12288" max="12288" width="3.5703125" customWidth="1"/>
    <col min="12289" max="12289" width="5" customWidth="1"/>
    <col min="12290" max="12290" width="4.42578125" customWidth="1"/>
    <col min="12291" max="12291" width="5.140625" customWidth="1"/>
    <col min="12292" max="12292" width="2.85546875" customWidth="1"/>
    <col min="12293" max="12293" width="23.7109375" customWidth="1"/>
    <col min="12294" max="12294" width="3" customWidth="1"/>
    <col min="12295" max="12295" width="22.7109375" customWidth="1"/>
    <col min="12296" max="12297" width="3.28515625" customWidth="1"/>
    <col min="12298" max="12298" width="2.85546875" customWidth="1"/>
    <col min="12299" max="12299" width="19.5703125" customWidth="1"/>
    <col min="12300" max="12300" width="2.7109375" customWidth="1"/>
    <col min="12301" max="12301" width="23" customWidth="1"/>
    <col min="12302" max="12302" width="3.42578125" customWidth="1"/>
    <col min="12303" max="12303" width="3.5703125" customWidth="1"/>
    <col min="12540" max="12540" width="3.7109375" customWidth="1"/>
    <col min="12541" max="12541" width="22.7109375" customWidth="1"/>
    <col min="12542" max="12542" width="3.85546875" customWidth="1"/>
    <col min="12543" max="12543" width="4" customWidth="1"/>
    <col min="12544" max="12544" width="3.5703125" customWidth="1"/>
    <col min="12545" max="12545" width="5" customWidth="1"/>
    <col min="12546" max="12546" width="4.42578125" customWidth="1"/>
    <col min="12547" max="12547" width="5.140625" customWidth="1"/>
    <col min="12548" max="12548" width="2.85546875" customWidth="1"/>
    <col min="12549" max="12549" width="23.7109375" customWidth="1"/>
    <col min="12550" max="12550" width="3" customWidth="1"/>
    <col min="12551" max="12551" width="22.7109375" customWidth="1"/>
    <col min="12552" max="12553" width="3.28515625" customWidth="1"/>
    <col min="12554" max="12554" width="2.85546875" customWidth="1"/>
    <col min="12555" max="12555" width="19.5703125" customWidth="1"/>
    <col min="12556" max="12556" width="2.7109375" customWidth="1"/>
    <col min="12557" max="12557" width="23" customWidth="1"/>
    <col min="12558" max="12558" width="3.42578125" customWidth="1"/>
    <col min="12559" max="12559" width="3.5703125" customWidth="1"/>
    <col min="12796" max="12796" width="3.7109375" customWidth="1"/>
    <col min="12797" max="12797" width="22.7109375" customWidth="1"/>
    <col min="12798" max="12798" width="3.85546875" customWidth="1"/>
    <col min="12799" max="12799" width="4" customWidth="1"/>
    <col min="12800" max="12800" width="3.5703125" customWidth="1"/>
    <col min="12801" max="12801" width="5" customWidth="1"/>
    <col min="12802" max="12802" width="4.42578125" customWidth="1"/>
    <col min="12803" max="12803" width="5.140625" customWidth="1"/>
    <col min="12804" max="12804" width="2.85546875" customWidth="1"/>
    <col min="12805" max="12805" width="23.7109375" customWidth="1"/>
    <col min="12806" max="12806" width="3" customWidth="1"/>
    <col min="12807" max="12807" width="22.7109375" customWidth="1"/>
    <col min="12808" max="12809" width="3.28515625" customWidth="1"/>
    <col min="12810" max="12810" width="2.85546875" customWidth="1"/>
    <col min="12811" max="12811" width="19.5703125" customWidth="1"/>
    <col min="12812" max="12812" width="2.7109375" customWidth="1"/>
    <col min="12813" max="12813" width="23" customWidth="1"/>
    <col min="12814" max="12814" width="3.42578125" customWidth="1"/>
    <col min="12815" max="12815" width="3.5703125" customWidth="1"/>
    <col min="13052" max="13052" width="3.7109375" customWidth="1"/>
    <col min="13053" max="13053" width="22.7109375" customWidth="1"/>
    <col min="13054" max="13054" width="3.85546875" customWidth="1"/>
    <col min="13055" max="13055" width="4" customWidth="1"/>
    <col min="13056" max="13056" width="3.5703125" customWidth="1"/>
    <col min="13057" max="13057" width="5" customWidth="1"/>
    <col min="13058" max="13058" width="4.42578125" customWidth="1"/>
    <col min="13059" max="13059" width="5.140625" customWidth="1"/>
    <col min="13060" max="13060" width="2.85546875" customWidth="1"/>
    <col min="13061" max="13061" width="23.7109375" customWidth="1"/>
    <col min="13062" max="13062" width="3" customWidth="1"/>
    <col min="13063" max="13063" width="22.7109375" customWidth="1"/>
    <col min="13064" max="13065" width="3.28515625" customWidth="1"/>
    <col min="13066" max="13066" width="2.85546875" customWidth="1"/>
    <col min="13067" max="13067" width="19.5703125" customWidth="1"/>
    <col min="13068" max="13068" width="2.7109375" customWidth="1"/>
    <col min="13069" max="13069" width="23" customWidth="1"/>
    <col min="13070" max="13070" width="3.42578125" customWidth="1"/>
    <col min="13071" max="13071" width="3.5703125" customWidth="1"/>
    <col min="13308" max="13308" width="3.7109375" customWidth="1"/>
    <col min="13309" max="13309" width="22.7109375" customWidth="1"/>
    <col min="13310" max="13310" width="3.85546875" customWidth="1"/>
    <col min="13311" max="13311" width="4" customWidth="1"/>
    <col min="13312" max="13312" width="3.5703125" customWidth="1"/>
    <col min="13313" max="13313" width="5" customWidth="1"/>
    <col min="13314" max="13314" width="4.42578125" customWidth="1"/>
    <col min="13315" max="13315" width="5.140625" customWidth="1"/>
    <col min="13316" max="13316" width="2.85546875" customWidth="1"/>
    <col min="13317" max="13317" width="23.7109375" customWidth="1"/>
    <col min="13318" max="13318" width="3" customWidth="1"/>
    <col min="13319" max="13319" width="22.7109375" customWidth="1"/>
    <col min="13320" max="13321" width="3.28515625" customWidth="1"/>
    <col min="13322" max="13322" width="2.85546875" customWidth="1"/>
    <col min="13323" max="13323" width="19.5703125" customWidth="1"/>
    <col min="13324" max="13324" width="2.7109375" customWidth="1"/>
    <col min="13325" max="13325" width="23" customWidth="1"/>
    <col min="13326" max="13326" width="3.42578125" customWidth="1"/>
    <col min="13327" max="13327" width="3.5703125" customWidth="1"/>
    <col min="13564" max="13564" width="3.7109375" customWidth="1"/>
    <col min="13565" max="13565" width="22.7109375" customWidth="1"/>
    <col min="13566" max="13566" width="3.85546875" customWidth="1"/>
    <col min="13567" max="13567" width="4" customWidth="1"/>
    <col min="13568" max="13568" width="3.5703125" customWidth="1"/>
    <col min="13569" max="13569" width="5" customWidth="1"/>
    <col min="13570" max="13570" width="4.42578125" customWidth="1"/>
    <col min="13571" max="13571" width="5.140625" customWidth="1"/>
    <col min="13572" max="13572" width="2.85546875" customWidth="1"/>
    <col min="13573" max="13573" width="23.7109375" customWidth="1"/>
    <col min="13574" max="13574" width="3" customWidth="1"/>
    <col min="13575" max="13575" width="22.7109375" customWidth="1"/>
    <col min="13576" max="13577" width="3.28515625" customWidth="1"/>
    <col min="13578" max="13578" width="2.85546875" customWidth="1"/>
    <col min="13579" max="13579" width="19.5703125" customWidth="1"/>
    <col min="13580" max="13580" width="2.7109375" customWidth="1"/>
    <col min="13581" max="13581" width="23" customWidth="1"/>
    <col min="13582" max="13582" width="3.42578125" customWidth="1"/>
    <col min="13583" max="13583" width="3.5703125" customWidth="1"/>
    <col min="13820" max="13820" width="3.7109375" customWidth="1"/>
    <col min="13821" max="13821" width="22.7109375" customWidth="1"/>
    <col min="13822" max="13822" width="3.85546875" customWidth="1"/>
    <col min="13823" max="13823" width="4" customWidth="1"/>
    <col min="13824" max="13824" width="3.5703125" customWidth="1"/>
    <col min="13825" max="13825" width="5" customWidth="1"/>
    <col min="13826" max="13826" width="4.42578125" customWidth="1"/>
    <col min="13827" max="13827" width="5.140625" customWidth="1"/>
    <col min="13828" max="13828" width="2.85546875" customWidth="1"/>
    <col min="13829" max="13829" width="23.7109375" customWidth="1"/>
    <col min="13830" max="13830" width="3" customWidth="1"/>
    <col min="13831" max="13831" width="22.7109375" customWidth="1"/>
    <col min="13832" max="13833" width="3.28515625" customWidth="1"/>
    <col min="13834" max="13834" width="2.85546875" customWidth="1"/>
    <col min="13835" max="13835" width="19.5703125" customWidth="1"/>
    <col min="13836" max="13836" width="2.7109375" customWidth="1"/>
    <col min="13837" max="13837" width="23" customWidth="1"/>
    <col min="13838" max="13838" width="3.42578125" customWidth="1"/>
    <col min="13839" max="13839" width="3.5703125" customWidth="1"/>
    <col min="14076" max="14076" width="3.7109375" customWidth="1"/>
    <col min="14077" max="14077" width="22.7109375" customWidth="1"/>
    <col min="14078" max="14078" width="3.85546875" customWidth="1"/>
    <col min="14079" max="14079" width="4" customWidth="1"/>
    <col min="14080" max="14080" width="3.5703125" customWidth="1"/>
    <col min="14081" max="14081" width="5" customWidth="1"/>
    <col min="14082" max="14082" width="4.42578125" customWidth="1"/>
    <col min="14083" max="14083" width="5.140625" customWidth="1"/>
    <col min="14084" max="14084" width="2.85546875" customWidth="1"/>
    <col min="14085" max="14085" width="23.7109375" customWidth="1"/>
    <col min="14086" max="14086" width="3" customWidth="1"/>
    <col min="14087" max="14087" width="22.7109375" customWidth="1"/>
    <col min="14088" max="14089" width="3.28515625" customWidth="1"/>
    <col min="14090" max="14090" width="2.85546875" customWidth="1"/>
    <col min="14091" max="14091" width="19.5703125" customWidth="1"/>
    <col min="14092" max="14092" width="2.7109375" customWidth="1"/>
    <col min="14093" max="14093" width="23" customWidth="1"/>
    <col min="14094" max="14094" width="3.42578125" customWidth="1"/>
    <col min="14095" max="14095" width="3.5703125" customWidth="1"/>
    <col min="14332" max="14332" width="3.7109375" customWidth="1"/>
    <col min="14333" max="14333" width="22.7109375" customWidth="1"/>
    <col min="14334" max="14334" width="3.85546875" customWidth="1"/>
    <col min="14335" max="14335" width="4" customWidth="1"/>
    <col min="14336" max="14336" width="3.5703125" customWidth="1"/>
    <col min="14337" max="14337" width="5" customWidth="1"/>
    <col min="14338" max="14338" width="4.42578125" customWidth="1"/>
    <col min="14339" max="14339" width="5.140625" customWidth="1"/>
    <col min="14340" max="14340" width="2.85546875" customWidth="1"/>
    <col min="14341" max="14341" width="23.7109375" customWidth="1"/>
    <col min="14342" max="14342" width="3" customWidth="1"/>
    <col min="14343" max="14343" width="22.7109375" customWidth="1"/>
    <col min="14344" max="14345" width="3.28515625" customWidth="1"/>
    <col min="14346" max="14346" width="2.85546875" customWidth="1"/>
    <col min="14347" max="14347" width="19.5703125" customWidth="1"/>
    <col min="14348" max="14348" width="2.7109375" customWidth="1"/>
    <col min="14349" max="14349" width="23" customWidth="1"/>
    <col min="14350" max="14350" width="3.42578125" customWidth="1"/>
    <col min="14351" max="14351" width="3.5703125" customWidth="1"/>
    <col min="14588" max="14588" width="3.7109375" customWidth="1"/>
    <col min="14589" max="14589" width="22.7109375" customWidth="1"/>
    <col min="14590" max="14590" width="3.85546875" customWidth="1"/>
    <col min="14591" max="14591" width="4" customWidth="1"/>
    <col min="14592" max="14592" width="3.5703125" customWidth="1"/>
    <col min="14593" max="14593" width="5" customWidth="1"/>
    <col min="14594" max="14594" width="4.42578125" customWidth="1"/>
    <col min="14595" max="14595" width="5.140625" customWidth="1"/>
    <col min="14596" max="14596" width="2.85546875" customWidth="1"/>
    <col min="14597" max="14597" width="23.7109375" customWidth="1"/>
    <col min="14598" max="14598" width="3" customWidth="1"/>
    <col min="14599" max="14599" width="22.7109375" customWidth="1"/>
    <col min="14600" max="14601" width="3.28515625" customWidth="1"/>
    <col min="14602" max="14602" width="2.85546875" customWidth="1"/>
    <col min="14603" max="14603" width="19.5703125" customWidth="1"/>
    <col min="14604" max="14604" width="2.7109375" customWidth="1"/>
    <col min="14605" max="14605" width="23" customWidth="1"/>
    <col min="14606" max="14606" width="3.42578125" customWidth="1"/>
    <col min="14607" max="14607" width="3.5703125" customWidth="1"/>
    <col min="14844" max="14844" width="3.7109375" customWidth="1"/>
    <col min="14845" max="14845" width="22.7109375" customWidth="1"/>
    <col min="14846" max="14846" width="3.85546875" customWidth="1"/>
    <col min="14847" max="14847" width="4" customWidth="1"/>
    <col min="14848" max="14848" width="3.5703125" customWidth="1"/>
    <col min="14849" max="14849" width="5" customWidth="1"/>
    <col min="14850" max="14850" width="4.42578125" customWidth="1"/>
    <col min="14851" max="14851" width="5.140625" customWidth="1"/>
    <col min="14852" max="14852" width="2.85546875" customWidth="1"/>
    <col min="14853" max="14853" width="23.7109375" customWidth="1"/>
    <col min="14854" max="14854" width="3" customWidth="1"/>
    <col min="14855" max="14855" width="22.7109375" customWidth="1"/>
    <col min="14856" max="14857" width="3.28515625" customWidth="1"/>
    <col min="14858" max="14858" width="2.85546875" customWidth="1"/>
    <col min="14859" max="14859" width="19.5703125" customWidth="1"/>
    <col min="14860" max="14860" width="2.7109375" customWidth="1"/>
    <col min="14861" max="14861" width="23" customWidth="1"/>
    <col min="14862" max="14862" width="3.42578125" customWidth="1"/>
    <col min="14863" max="14863" width="3.5703125" customWidth="1"/>
    <col min="15100" max="15100" width="3.7109375" customWidth="1"/>
    <col min="15101" max="15101" width="22.7109375" customWidth="1"/>
    <col min="15102" max="15102" width="3.85546875" customWidth="1"/>
    <col min="15103" max="15103" width="4" customWidth="1"/>
    <col min="15104" max="15104" width="3.5703125" customWidth="1"/>
    <col min="15105" max="15105" width="5" customWidth="1"/>
    <col min="15106" max="15106" width="4.42578125" customWidth="1"/>
    <col min="15107" max="15107" width="5.140625" customWidth="1"/>
    <col min="15108" max="15108" width="2.85546875" customWidth="1"/>
    <col min="15109" max="15109" width="23.7109375" customWidth="1"/>
    <col min="15110" max="15110" width="3" customWidth="1"/>
    <col min="15111" max="15111" width="22.7109375" customWidth="1"/>
    <col min="15112" max="15113" width="3.28515625" customWidth="1"/>
    <col min="15114" max="15114" width="2.85546875" customWidth="1"/>
    <col min="15115" max="15115" width="19.5703125" customWidth="1"/>
    <col min="15116" max="15116" width="2.7109375" customWidth="1"/>
    <col min="15117" max="15117" width="23" customWidth="1"/>
    <col min="15118" max="15118" width="3.42578125" customWidth="1"/>
    <col min="15119" max="15119" width="3.5703125" customWidth="1"/>
    <col min="15356" max="15356" width="3.7109375" customWidth="1"/>
    <col min="15357" max="15357" width="22.7109375" customWidth="1"/>
    <col min="15358" max="15358" width="3.85546875" customWidth="1"/>
    <col min="15359" max="15359" width="4" customWidth="1"/>
    <col min="15360" max="15360" width="3.5703125" customWidth="1"/>
    <col min="15361" max="15361" width="5" customWidth="1"/>
    <col min="15362" max="15362" width="4.42578125" customWidth="1"/>
    <col min="15363" max="15363" width="5.140625" customWidth="1"/>
    <col min="15364" max="15364" width="2.85546875" customWidth="1"/>
    <col min="15365" max="15365" width="23.7109375" customWidth="1"/>
    <col min="15366" max="15366" width="3" customWidth="1"/>
    <col min="15367" max="15367" width="22.7109375" customWidth="1"/>
    <col min="15368" max="15369" width="3.28515625" customWidth="1"/>
    <col min="15370" max="15370" width="2.85546875" customWidth="1"/>
    <col min="15371" max="15371" width="19.5703125" customWidth="1"/>
    <col min="15372" max="15372" width="2.7109375" customWidth="1"/>
    <col min="15373" max="15373" width="23" customWidth="1"/>
    <col min="15374" max="15374" width="3.42578125" customWidth="1"/>
    <col min="15375" max="15375" width="3.5703125" customWidth="1"/>
    <col min="15612" max="15612" width="3.7109375" customWidth="1"/>
    <col min="15613" max="15613" width="22.7109375" customWidth="1"/>
    <col min="15614" max="15614" width="3.85546875" customWidth="1"/>
    <col min="15615" max="15615" width="4" customWidth="1"/>
    <col min="15616" max="15616" width="3.5703125" customWidth="1"/>
    <col min="15617" max="15617" width="5" customWidth="1"/>
    <col min="15618" max="15618" width="4.42578125" customWidth="1"/>
    <col min="15619" max="15619" width="5.140625" customWidth="1"/>
    <col min="15620" max="15620" width="2.85546875" customWidth="1"/>
    <col min="15621" max="15621" width="23.7109375" customWidth="1"/>
    <col min="15622" max="15622" width="3" customWidth="1"/>
    <col min="15623" max="15623" width="22.7109375" customWidth="1"/>
    <col min="15624" max="15625" width="3.28515625" customWidth="1"/>
    <col min="15626" max="15626" width="2.85546875" customWidth="1"/>
    <col min="15627" max="15627" width="19.5703125" customWidth="1"/>
    <col min="15628" max="15628" width="2.7109375" customWidth="1"/>
    <col min="15629" max="15629" width="23" customWidth="1"/>
    <col min="15630" max="15630" width="3.42578125" customWidth="1"/>
    <col min="15631" max="15631" width="3.5703125" customWidth="1"/>
    <col min="15868" max="15868" width="3.7109375" customWidth="1"/>
    <col min="15869" max="15869" width="22.7109375" customWidth="1"/>
    <col min="15870" max="15870" width="3.85546875" customWidth="1"/>
    <col min="15871" max="15871" width="4" customWidth="1"/>
    <col min="15872" max="15872" width="3.5703125" customWidth="1"/>
    <col min="15873" max="15873" width="5" customWidth="1"/>
    <col min="15874" max="15874" width="4.42578125" customWidth="1"/>
    <col min="15875" max="15875" width="5.140625" customWidth="1"/>
    <col min="15876" max="15876" width="2.85546875" customWidth="1"/>
    <col min="15877" max="15877" width="23.7109375" customWidth="1"/>
    <col min="15878" max="15878" width="3" customWidth="1"/>
    <col min="15879" max="15879" width="22.7109375" customWidth="1"/>
    <col min="15880" max="15881" width="3.28515625" customWidth="1"/>
    <col min="15882" max="15882" width="2.85546875" customWidth="1"/>
    <col min="15883" max="15883" width="19.5703125" customWidth="1"/>
    <col min="15884" max="15884" width="2.7109375" customWidth="1"/>
    <col min="15885" max="15885" width="23" customWidth="1"/>
    <col min="15886" max="15886" width="3.42578125" customWidth="1"/>
    <col min="15887" max="15887" width="3.5703125" customWidth="1"/>
    <col min="16124" max="16124" width="3.7109375" customWidth="1"/>
    <col min="16125" max="16125" width="22.7109375" customWidth="1"/>
    <col min="16126" max="16126" width="3.85546875" customWidth="1"/>
    <col min="16127" max="16127" width="4" customWidth="1"/>
    <col min="16128" max="16128" width="3.5703125" customWidth="1"/>
    <col min="16129" max="16129" width="5" customWidth="1"/>
    <col min="16130" max="16130" width="4.42578125" customWidth="1"/>
    <col min="16131" max="16131" width="5.140625" customWidth="1"/>
    <col min="16132" max="16132" width="2.85546875" customWidth="1"/>
    <col min="16133" max="16133" width="23.7109375" customWidth="1"/>
    <col min="16134" max="16134" width="3" customWidth="1"/>
    <col min="16135" max="16135" width="22.7109375" customWidth="1"/>
    <col min="16136" max="16137" width="3.28515625" customWidth="1"/>
    <col min="16138" max="16138" width="2.85546875" customWidth="1"/>
    <col min="16139" max="16139" width="19.5703125" customWidth="1"/>
    <col min="16140" max="16140" width="2.7109375" customWidth="1"/>
    <col min="16141" max="16141" width="23" customWidth="1"/>
    <col min="16142" max="16142" width="3.42578125" customWidth="1"/>
    <col min="16143" max="16143" width="3.5703125" customWidth="1"/>
  </cols>
  <sheetData>
    <row r="1" spans="1:19" ht="15" customHeight="1">
      <c r="A1" s="30"/>
      <c r="B1" s="150" t="s">
        <v>47</v>
      </c>
      <c r="C1" s="28"/>
      <c r="D1" s="28"/>
      <c r="E1" s="28"/>
      <c r="F1" s="28"/>
      <c r="G1" s="28"/>
      <c r="H1" s="28"/>
      <c r="I1" s="28"/>
      <c r="J1" s="28"/>
      <c r="K1" s="150"/>
      <c r="L1" s="30"/>
      <c r="M1" s="30"/>
      <c r="N1" s="30"/>
      <c r="O1" s="30"/>
      <c r="P1" s="30"/>
      <c r="Q1" s="30"/>
      <c r="R1" s="30"/>
      <c r="S1" s="30"/>
    </row>
    <row r="2" spans="1:19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"/>
      <c r="O2" s="5"/>
      <c r="P2" s="5"/>
      <c r="Q2" s="30"/>
      <c r="R2" s="30"/>
      <c r="S2" s="30"/>
    </row>
    <row r="3" spans="1:19" s="3" customFormat="1" ht="15" customHeight="1">
      <c r="A3" s="5"/>
      <c r="B3" s="66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8"/>
      <c r="P3" s="5"/>
      <c r="Q3" s="5"/>
      <c r="R3" s="5"/>
      <c r="S3" s="5"/>
    </row>
    <row r="4" spans="1:19" s="3" customFormat="1" ht="15" customHeight="1">
      <c r="A4" s="5"/>
      <c r="B4" s="66" t="s">
        <v>34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5"/>
      <c r="Q4" s="5"/>
      <c r="R4" s="5"/>
      <c r="S4" s="5"/>
    </row>
    <row r="5" spans="1:19" s="3" customFormat="1" ht="15" customHeight="1">
      <c r="A5" s="5"/>
      <c r="B5" s="66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68"/>
      <c r="P5" s="5"/>
      <c r="Q5" s="5"/>
      <c r="R5" s="5"/>
      <c r="S5" s="5"/>
    </row>
    <row r="6" spans="1:19" ht="15" customHeight="1">
      <c r="A6" s="30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68"/>
      <c r="O6" s="68"/>
      <c r="P6" s="5"/>
      <c r="Q6" s="30"/>
      <c r="R6" s="30"/>
      <c r="S6" s="30"/>
    </row>
    <row r="7" spans="1:19" ht="15" customHeight="1" thickBot="1">
      <c r="A7" s="30"/>
      <c r="B7" s="30"/>
      <c r="C7" s="30"/>
      <c r="D7" s="30"/>
      <c r="E7" s="30"/>
      <c r="F7" s="5"/>
      <c r="G7" s="5"/>
      <c r="H7" s="5"/>
      <c r="I7" s="5"/>
      <c r="J7" s="5"/>
      <c r="K7" s="5"/>
      <c r="L7" s="5"/>
      <c r="M7" s="5"/>
      <c r="N7" s="30"/>
      <c r="O7" s="30"/>
      <c r="P7" s="30"/>
      <c r="Q7" s="30"/>
      <c r="R7" s="30"/>
      <c r="S7" s="30"/>
    </row>
    <row r="8" spans="1:19" s="3" customFormat="1" ht="15" customHeight="1" thickBot="1">
      <c r="A8" s="23" t="s">
        <v>20</v>
      </c>
      <c r="B8" s="24"/>
      <c r="C8" s="5"/>
      <c r="D8" s="5"/>
      <c r="E8" s="5"/>
      <c r="F8" s="149"/>
      <c r="G8" s="6" t="s">
        <v>27</v>
      </c>
      <c r="H8" s="39" t="s">
        <v>1</v>
      </c>
      <c r="I8" s="40" t="s">
        <v>2</v>
      </c>
      <c r="J8" s="41" t="s">
        <v>3</v>
      </c>
      <c r="K8" s="41" t="s">
        <v>4</v>
      </c>
      <c r="L8" s="42" t="s">
        <v>5</v>
      </c>
      <c r="M8" s="42" t="s">
        <v>6</v>
      </c>
      <c r="N8" s="43" t="s">
        <v>19</v>
      </c>
      <c r="O8" s="5"/>
      <c r="P8" s="5"/>
      <c r="Q8" s="5"/>
      <c r="R8" s="5"/>
      <c r="S8" s="5"/>
    </row>
    <row r="9" spans="1:19" s="3" customFormat="1" ht="15" customHeight="1">
      <c r="A9" s="5"/>
      <c r="B9" s="5"/>
      <c r="C9" s="5"/>
      <c r="D9" s="5"/>
      <c r="E9" s="5"/>
      <c r="F9" s="77">
        <v>1</v>
      </c>
      <c r="G9" s="78" t="s">
        <v>8</v>
      </c>
      <c r="H9" s="11">
        <f>COUNT(Q22,R26,Q33,E27,D32,E40,E23)</f>
        <v>6</v>
      </c>
      <c r="I9" s="11">
        <f>IF(Q22&gt;R22,1,0)+IF(R26&gt;Q26,1,0)+IF(Q33&gt;R33,1,0)+IF(E27&gt;D27,1,0)+IF(D32&gt;E32,1,0)+IF(E40&gt;D40,1,0)+IF(E23&gt;D23,1,0)</f>
        <v>4</v>
      </c>
      <c r="J9" s="11">
        <f>IF(Q22&lt;R22,1,0)+IF(R26&lt;Q26,1,0)+IF(Q33&lt;R33,1,0)+IF(E27&lt;D27,1,0)+IF(D32&lt;E32,1,0)+IF(E40&lt;D40,1,0)+IF(D23&gt;E23,1,0)</f>
        <v>2</v>
      </c>
      <c r="K9" s="11">
        <f>VALUE(Q22+R26+Q33+E27+D32+E40+E23)</f>
        <v>15</v>
      </c>
      <c r="L9" s="11">
        <f>VALUE(R22+Q26+R33+D27+E32+D40+D23)</f>
        <v>13</v>
      </c>
      <c r="M9" s="11">
        <f t="shared" ref="M9:M15" si="0">AVERAGE(K9-L9)</f>
        <v>2</v>
      </c>
      <c r="N9" s="55" t="s">
        <v>94</v>
      </c>
      <c r="O9" s="5"/>
      <c r="P9" s="5"/>
      <c r="Q9" s="5"/>
      <c r="R9" s="5"/>
      <c r="S9" s="5"/>
    </row>
    <row r="10" spans="1:19" s="3" customFormat="1" ht="15" customHeight="1">
      <c r="A10" s="5"/>
      <c r="B10" s="5"/>
      <c r="C10" s="5"/>
      <c r="D10" s="5"/>
      <c r="E10" s="5"/>
      <c r="F10" s="201">
        <v>2</v>
      </c>
      <c r="G10" s="202" t="s">
        <v>43</v>
      </c>
      <c r="H10" s="203">
        <f>COUNT(D20,R22,Q34,E26,D33,E39,R29)</f>
        <v>6</v>
      </c>
      <c r="I10" s="203">
        <f>IF(D20&gt;E20,1,0)+IF(R22&gt;Q22,1,0)+IF(Q34&gt;R34,1,0)+IF(E26&gt;D26,1,0)+IF(D33&gt;E33,1,0)+IF(E39&gt;D39,1,0)+IF(R29&gt;Q29,1,0)</f>
        <v>6</v>
      </c>
      <c r="J10" s="203">
        <f>IF(D20&lt;E20,1,0)+IF(R22&lt;Q22,1,0)+IF(Q34&lt;R34,1,0)+IF(E26&lt;D26,1,0)+IF(D33&lt;E33,1,0)+IF(E39&lt;D39,1,0)+IF(Q29&gt;R29,1,0)</f>
        <v>0</v>
      </c>
      <c r="K10" s="203">
        <f>VALUE(D20+R22+Q34+E26+D33+E39+R29)</f>
        <v>24</v>
      </c>
      <c r="L10" s="203">
        <f>VALUE(E20+Q22+R34+D26+E33+D39+Q29)</f>
        <v>4</v>
      </c>
      <c r="M10" s="203">
        <f t="shared" si="0"/>
        <v>20</v>
      </c>
      <c r="N10" s="204" t="s">
        <v>93</v>
      </c>
      <c r="O10" s="5"/>
      <c r="P10" s="5"/>
      <c r="Q10" s="5"/>
      <c r="R10" s="5"/>
      <c r="S10" s="5"/>
    </row>
    <row r="11" spans="1:19" s="3" customFormat="1" ht="15" customHeight="1">
      <c r="A11" s="5"/>
      <c r="B11" s="5"/>
      <c r="C11" s="5"/>
      <c r="D11" s="5"/>
      <c r="E11" s="5"/>
      <c r="F11" s="81">
        <v>3</v>
      </c>
      <c r="G11" s="80" t="s">
        <v>42</v>
      </c>
      <c r="H11" s="12">
        <f>COUNT(D21,R21,Q26,R34,D34,E38,D29)</f>
        <v>6</v>
      </c>
      <c r="I11" s="12">
        <f>IF(D21&gt;E21,1,0)+IF(R21&gt;Q21,1,0)+IF(Q26&gt;R26,1,0)+IF(R34&gt;Q34,1,0)+IF(D34&gt;E34,1,0)+IF(E38&gt;D38,1,0)+IF(D29&gt;E29,1,0)</f>
        <v>3</v>
      </c>
      <c r="J11" s="12">
        <f>IF(D21&lt;E21,1,0)+IF(R21&lt;Q21,1,0)+IF(Q26&lt;R26,1,0)+IF(R34&lt;Q34,1,0)+IF(D34&lt;E34,1,0)+IF(E38&lt;D38,1,0)</f>
        <v>3</v>
      </c>
      <c r="K11" s="12">
        <f>VALUE(D21+R21+Q26+R34+D34+E38)</f>
        <v>15</v>
      </c>
      <c r="L11" s="12">
        <f>VALUE(E21+Q21+R26+Q34+E34+D38)</f>
        <v>15</v>
      </c>
      <c r="M11" s="12">
        <f t="shared" si="0"/>
        <v>0</v>
      </c>
      <c r="N11" s="56"/>
      <c r="O11" s="5"/>
      <c r="P11" s="5"/>
      <c r="Q11" s="5"/>
      <c r="R11" s="5"/>
      <c r="S11" s="5"/>
    </row>
    <row r="12" spans="1:19" s="3" customFormat="1" ht="15" customHeight="1">
      <c r="A12" s="30"/>
      <c r="B12" s="5"/>
      <c r="C12" s="5"/>
      <c r="D12" s="28"/>
      <c r="E12" s="5"/>
      <c r="F12" s="81">
        <v>4</v>
      </c>
      <c r="G12" s="82" t="s">
        <v>46</v>
      </c>
      <c r="H12" s="13">
        <f>COUNT(D22,R20,Q27,R33,D26,E34,D41)</f>
        <v>6</v>
      </c>
      <c r="I12" s="13">
        <f>IF(D22&gt;E22,1,0)+IF(R20&gt;Q20,1,0)+IF(Q27&gt;R27,1,0)+IF(R33&gt;Q33,1,0)+IF(D26&gt;E26,1,0)+IF(E34&gt;D34,1,0)+IF(D41&gt;E41,1,0)</f>
        <v>2</v>
      </c>
      <c r="J12" s="13">
        <f>H12-I12</f>
        <v>4</v>
      </c>
      <c r="K12" s="13">
        <f>VALUE(D22+Q27+R34+D26+E34)</f>
        <v>10</v>
      </c>
      <c r="L12" s="13">
        <f>VALUE(E22+Q28+R32+D27+E33+D38)</f>
        <v>16</v>
      </c>
      <c r="M12" s="13">
        <f t="shared" si="0"/>
        <v>-6</v>
      </c>
      <c r="N12" s="56"/>
      <c r="O12" s="5"/>
      <c r="P12" s="5"/>
      <c r="Q12" s="5"/>
      <c r="R12" s="5"/>
      <c r="S12" s="5"/>
    </row>
    <row r="13" spans="1:19" s="3" customFormat="1" ht="15" customHeight="1">
      <c r="A13" s="5"/>
      <c r="B13" s="5"/>
      <c r="C13" s="5"/>
      <c r="D13" s="5"/>
      <c r="E13" s="5"/>
      <c r="F13" s="79">
        <v>5</v>
      </c>
      <c r="G13" s="82" t="s">
        <v>11</v>
      </c>
      <c r="H13" s="13">
        <f>COUNT(E22,Q28,R32,D27,E33,D38,Q23)</f>
        <v>6</v>
      </c>
      <c r="I13" s="13">
        <f>IF(E22&gt;D22,1,0)+IF(Q28&gt;R28,1,0)+IF(R32&gt;Q32,1,0)+IF(D27&gt;E27,1,0)+IF(E33&gt;D33,1,0)+IF(D38&gt;E38,1,0)+IF(Q23&gt;R23,1,0)</f>
        <v>3</v>
      </c>
      <c r="J13" s="13">
        <f t="shared" ref="J13:J15" si="1">H13-I13</f>
        <v>3</v>
      </c>
      <c r="K13" s="13">
        <f>VALUE(E22+Q28+R32+D27+E33+D38)</f>
        <v>16</v>
      </c>
      <c r="L13" s="13">
        <f>VALUE(D22+R28+Q32+E27+D33+E38)</f>
        <v>14</v>
      </c>
      <c r="M13" s="13">
        <f t="shared" si="0"/>
        <v>2</v>
      </c>
      <c r="N13" s="56"/>
      <c r="O13" s="48"/>
      <c r="P13" s="5"/>
      <c r="Q13" s="5"/>
      <c r="R13" s="5"/>
      <c r="S13" s="5"/>
    </row>
    <row r="14" spans="1:19" s="3" customFormat="1" ht="15" customHeight="1">
      <c r="A14" s="5"/>
      <c r="B14" s="5"/>
      <c r="C14" s="5"/>
      <c r="D14" s="5"/>
      <c r="E14" s="5"/>
      <c r="F14" s="81">
        <v>6</v>
      </c>
      <c r="G14" s="82" t="s">
        <v>44</v>
      </c>
      <c r="H14" s="13">
        <f>COUNT(E21,Q20,R28,D28,E32,D39,Q35)</f>
        <v>6</v>
      </c>
      <c r="I14" s="13">
        <f>IF(E21&gt;D21,1,0)+IF(Q20&gt;R20,1,0)+IF(R28&gt;Q28,1,0)+IF(D28&gt;E28,1,0)+IF(E32&gt;D32,1,0)+IF(D39&gt;E39,1,0)+IF(Q35&gt;R35,1,0)</f>
        <v>1</v>
      </c>
      <c r="J14" s="13">
        <f t="shared" si="1"/>
        <v>5</v>
      </c>
      <c r="K14" s="13">
        <f>VALUE(E21+Q20+R28+D28+E32+D39)</f>
        <v>11</v>
      </c>
      <c r="L14" s="13">
        <f>VALUE(D21+R20+Q28+E28+D32+E39)</f>
        <v>19</v>
      </c>
      <c r="M14" s="13">
        <f t="shared" si="0"/>
        <v>-8</v>
      </c>
      <c r="N14" s="57"/>
      <c r="O14" s="5"/>
      <c r="P14" s="5"/>
      <c r="Q14" s="5"/>
      <c r="R14" s="5"/>
      <c r="S14" s="5"/>
    </row>
    <row r="15" spans="1:19" s="3" customFormat="1" ht="15" customHeight="1" thickBot="1">
      <c r="A15" s="5"/>
      <c r="B15" s="5"/>
      <c r="C15" s="5"/>
      <c r="D15" s="5"/>
      <c r="E15" s="5"/>
      <c r="F15" s="83">
        <v>7</v>
      </c>
      <c r="G15" s="84" t="s">
        <v>10</v>
      </c>
      <c r="H15" s="33">
        <f>COUNT(E20,Q21,R27,Q32,E28,D40,E35)</f>
        <v>6</v>
      </c>
      <c r="I15" s="33">
        <f>IF(E20&gt;D20,1,0)+IF(Q21&gt;R21,1,0)+IF(R27&gt;Q27,1,0)+IF(Q32&gt;R32,1,0)+IF(E28&gt;D28,1,0)+IF(D40&gt;E40,1,0)+IF(E35&gt;D35,1,0)</f>
        <v>2</v>
      </c>
      <c r="J15" s="33">
        <f t="shared" si="1"/>
        <v>4</v>
      </c>
      <c r="K15" s="33">
        <f>VALUE(E20+Q21+R27+Q32+E28+D40)</f>
        <v>10</v>
      </c>
      <c r="L15" s="33">
        <f>VALUE(D20+R21+Q27+R32+D28+E40)</f>
        <v>20</v>
      </c>
      <c r="M15" s="33">
        <f t="shared" si="0"/>
        <v>-10</v>
      </c>
      <c r="N15" s="120"/>
      <c r="O15" s="5"/>
      <c r="P15" s="5"/>
      <c r="Q15" s="5"/>
      <c r="R15" s="5"/>
      <c r="S15" s="5"/>
    </row>
    <row r="16" spans="1:19" s="3" customFormat="1" ht="15" customHeight="1">
      <c r="A16" s="5"/>
      <c r="B16" s="5"/>
      <c r="C16" s="5"/>
      <c r="D16" s="5"/>
      <c r="E16" s="5"/>
      <c r="F16" s="119"/>
      <c r="G16" s="122" t="s">
        <v>13</v>
      </c>
      <c r="H16" s="14"/>
      <c r="I16" s="14"/>
      <c r="J16" s="14"/>
      <c r="K16" s="14"/>
      <c r="L16" s="14"/>
      <c r="M16" s="14"/>
      <c r="N16" s="14"/>
      <c r="O16" s="5"/>
      <c r="P16" s="5"/>
      <c r="Q16" s="5"/>
      <c r="R16" s="5"/>
      <c r="S16" s="5"/>
    </row>
    <row r="17" spans="1:19" s="5" customFormat="1" ht="15" customHeight="1">
      <c r="F17" s="15"/>
      <c r="G17" s="58"/>
      <c r="H17" s="14"/>
      <c r="I17" s="14"/>
      <c r="J17" s="14"/>
      <c r="K17" s="14"/>
      <c r="L17" s="14"/>
      <c r="M17" s="14"/>
      <c r="N17" s="14"/>
    </row>
    <row r="18" spans="1:19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3" customFormat="1" ht="15" customHeight="1">
      <c r="A19" s="44" t="s">
        <v>78</v>
      </c>
      <c r="B19" s="45"/>
      <c r="C19" s="38"/>
      <c r="D19" s="53"/>
      <c r="E19" s="30"/>
      <c r="F19" s="5"/>
      <c r="G19" s="5"/>
      <c r="H19" s="5"/>
      <c r="I19" s="5"/>
      <c r="J19" s="5"/>
      <c r="K19" s="5"/>
      <c r="L19" s="5"/>
      <c r="M19" s="5"/>
      <c r="N19" s="44" t="s">
        <v>69</v>
      </c>
      <c r="O19" s="45"/>
      <c r="P19" s="38"/>
      <c r="Q19" s="53"/>
      <c r="R19" s="30"/>
      <c r="S19" s="5"/>
    </row>
    <row r="20" spans="1:19" s="3" customFormat="1" ht="15" customHeight="1">
      <c r="A20" s="70" t="str">
        <f>G10</f>
        <v>OPEN MARRATXI "A"</v>
      </c>
      <c r="B20" s="71" t="s">
        <v>7</v>
      </c>
      <c r="C20" s="76" t="str">
        <f>G15</f>
        <v>CT LA SALLE</v>
      </c>
      <c r="D20" s="60">
        <v>5</v>
      </c>
      <c r="E20" s="60">
        <v>0</v>
      </c>
      <c r="F20" s="5"/>
      <c r="G20" s="5"/>
      <c r="H20" s="5"/>
      <c r="I20" s="5"/>
      <c r="J20" s="5"/>
      <c r="K20" s="5"/>
      <c r="L20" s="5"/>
      <c r="M20" s="5"/>
      <c r="N20" s="70" t="str">
        <f>G14</f>
        <v>OPEN MARRATXI "B"</v>
      </c>
      <c r="O20" s="71" t="s">
        <v>7</v>
      </c>
      <c r="P20" s="76" t="str">
        <f>G12</f>
        <v>PLAYAS DE SANTA PONSA TC</v>
      </c>
      <c r="Q20" s="60">
        <v>4</v>
      </c>
      <c r="R20" s="60">
        <v>1</v>
      </c>
      <c r="S20" s="5"/>
    </row>
    <row r="21" spans="1:19" s="3" customFormat="1" ht="15" customHeight="1">
      <c r="A21" s="70" t="str">
        <f>G11</f>
        <v>POL. PRINCIPES DE ESPAÑA</v>
      </c>
      <c r="B21" s="71" t="s">
        <v>7</v>
      </c>
      <c r="C21" s="76" t="str">
        <f>G14</f>
        <v>OPEN MARRATXI "B"</v>
      </c>
      <c r="D21" s="60">
        <v>4</v>
      </c>
      <c r="E21" s="60">
        <v>1</v>
      </c>
      <c r="F21" s="192"/>
      <c r="G21" s="5"/>
      <c r="H21" s="5"/>
      <c r="I21" s="5"/>
      <c r="J21" s="5"/>
      <c r="K21" s="5"/>
      <c r="L21" s="5"/>
      <c r="M21" s="5"/>
      <c r="N21" s="70" t="str">
        <f>G15</f>
        <v>CT LA SALLE</v>
      </c>
      <c r="O21" s="71" t="s">
        <v>7</v>
      </c>
      <c r="P21" s="76" t="str">
        <f>G11</f>
        <v>POL. PRINCIPES DE ESPAÑA</v>
      </c>
      <c r="Q21" s="60">
        <v>1</v>
      </c>
      <c r="R21" s="60">
        <v>4</v>
      </c>
      <c r="S21" s="101"/>
    </row>
    <row r="22" spans="1:19" s="3" customFormat="1" ht="15" customHeight="1">
      <c r="A22" s="70" t="str">
        <f>G12</f>
        <v>PLAYAS DE SANTA PONSA TC</v>
      </c>
      <c r="B22" s="71" t="s">
        <v>7</v>
      </c>
      <c r="C22" s="76" t="str">
        <f>G13</f>
        <v>SPORTING TC</v>
      </c>
      <c r="D22" s="60">
        <v>4</v>
      </c>
      <c r="E22" s="60">
        <v>1</v>
      </c>
      <c r="F22" s="5"/>
      <c r="G22" s="5"/>
      <c r="H22" s="5"/>
      <c r="I22" s="5"/>
      <c r="J22" s="5"/>
      <c r="K22" s="5"/>
      <c r="L22" s="5"/>
      <c r="M22" s="5"/>
      <c r="N22" s="70" t="str">
        <f>G9</f>
        <v>CT MANACOR</v>
      </c>
      <c r="O22" s="71" t="s">
        <v>7</v>
      </c>
      <c r="P22" s="76" t="str">
        <f>G10</f>
        <v>OPEN MARRATXI "A"</v>
      </c>
      <c r="Q22" s="60">
        <v>1</v>
      </c>
      <c r="R22" s="60">
        <v>2</v>
      </c>
      <c r="S22" s="192"/>
    </row>
    <row r="23" spans="1:19" s="3" customFormat="1" ht="15" customHeight="1">
      <c r="A23" s="126" t="str">
        <f>G16</f>
        <v>DESCANSA</v>
      </c>
      <c r="B23" s="71"/>
      <c r="C23" s="76" t="str">
        <f>G9</f>
        <v>CT MANACOR</v>
      </c>
      <c r="D23" s="147"/>
      <c r="E23" s="147"/>
      <c r="F23" s="5"/>
      <c r="G23" s="5"/>
      <c r="H23" s="5"/>
      <c r="I23" s="5"/>
      <c r="J23" s="5"/>
      <c r="K23" s="5"/>
      <c r="L23" s="5"/>
      <c r="M23" s="5"/>
      <c r="N23" s="70" t="str">
        <f>G13</f>
        <v>SPORTING TC</v>
      </c>
      <c r="O23" s="71"/>
      <c r="P23" s="125" t="str">
        <f>G16</f>
        <v>DESCANSA</v>
      </c>
      <c r="Q23" s="147"/>
      <c r="R23" s="147"/>
      <c r="S23" s="5"/>
    </row>
    <row r="24" spans="1:19" s="3" customFormat="1" ht="15" customHeight="1">
      <c r="A24" s="5"/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3" customFormat="1" ht="15" customHeight="1">
      <c r="A25" s="44" t="s">
        <v>79</v>
      </c>
      <c r="B25" s="45"/>
      <c r="C25" s="38"/>
      <c r="D25" s="53"/>
      <c r="E25" s="30"/>
      <c r="F25" s="30"/>
      <c r="G25" s="5"/>
      <c r="H25" s="5"/>
      <c r="I25" s="5"/>
      <c r="J25" s="5"/>
      <c r="K25" s="5"/>
      <c r="L25" s="5"/>
      <c r="M25" s="5"/>
      <c r="N25" s="44" t="s">
        <v>70</v>
      </c>
      <c r="O25" s="45"/>
      <c r="P25" s="38"/>
      <c r="Q25" s="53"/>
      <c r="R25" s="30"/>
      <c r="S25" s="5"/>
    </row>
    <row r="26" spans="1:19" s="3" customFormat="1" ht="15" customHeight="1">
      <c r="A26" s="70" t="str">
        <f>G12</f>
        <v>PLAYAS DE SANTA PONSA TC</v>
      </c>
      <c r="B26" s="71" t="s">
        <v>7</v>
      </c>
      <c r="C26" s="76" t="str">
        <f>G10</f>
        <v>OPEN MARRATXI "A"</v>
      </c>
      <c r="D26" s="60">
        <v>1</v>
      </c>
      <c r="E26" s="60">
        <v>4</v>
      </c>
      <c r="F26" s="30"/>
      <c r="G26" s="5"/>
      <c r="H26" s="5"/>
      <c r="I26" s="5"/>
      <c r="J26" s="5"/>
      <c r="K26" s="5"/>
      <c r="L26" s="5"/>
      <c r="M26" s="17"/>
      <c r="N26" s="70" t="str">
        <f>G11</f>
        <v>POL. PRINCIPES DE ESPAÑA</v>
      </c>
      <c r="O26" s="71" t="s">
        <v>7</v>
      </c>
      <c r="P26" s="76" t="str">
        <f>G9</f>
        <v>CT MANACOR</v>
      </c>
      <c r="Q26" s="60">
        <v>2</v>
      </c>
      <c r="R26" s="60">
        <v>3</v>
      </c>
      <c r="S26" s="192"/>
    </row>
    <row r="27" spans="1:19" s="3" customFormat="1" ht="15" customHeight="1">
      <c r="A27" s="70" t="str">
        <f>G13</f>
        <v>SPORTING TC</v>
      </c>
      <c r="B27" s="71" t="s">
        <v>7</v>
      </c>
      <c r="C27" s="76" t="str">
        <f>G9</f>
        <v>CT MANACOR</v>
      </c>
      <c r="D27" s="60">
        <v>1</v>
      </c>
      <c r="E27" s="60">
        <v>4</v>
      </c>
      <c r="F27" s="101"/>
      <c r="G27" s="5"/>
      <c r="H27" s="5"/>
      <c r="I27" s="5"/>
      <c r="J27" s="5"/>
      <c r="K27" s="5"/>
      <c r="L27" s="5"/>
      <c r="M27" s="17"/>
      <c r="N27" s="70" t="str">
        <f>G12</f>
        <v>PLAYAS DE SANTA PONSA TC</v>
      </c>
      <c r="O27" s="71" t="s">
        <v>7</v>
      </c>
      <c r="P27" s="76" t="str">
        <f>G15</f>
        <v>CT LA SALLE</v>
      </c>
      <c r="Q27" s="60">
        <v>4</v>
      </c>
      <c r="R27" s="60">
        <v>1</v>
      </c>
      <c r="S27" s="101"/>
    </row>
    <row r="28" spans="1:19" s="3" customFormat="1" ht="15" customHeight="1">
      <c r="A28" s="70" t="str">
        <f>G14</f>
        <v>OPEN MARRATXI "B"</v>
      </c>
      <c r="B28" s="71" t="s">
        <v>7</v>
      </c>
      <c r="C28" s="76" t="str">
        <f>G15</f>
        <v>CT LA SALLE</v>
      </c>
      <c r="D28" s="60">
        <v>2</v>
      </c>
      <c r="E28" s="60">
        <v>3</v>
      </c>
      <c r="F28" s="101"/>
      <c r="G28" s="5"/>
      <c r="H28" s="5"/>
      <c r="I28" s="5"/>
      <c r="J28" s="5"/>
      <c r="K28" s="5"/>
      <c r="L28" s="5"/>
      <c r="M28" s="17"/>
      <c r="N28" s="70" t="str">
        <f>G13</f>
        <v>SPORTING TC</v>
      </c>
      <c r="O28" s="71" t="s">
        <v>7</v>
      </c>
      <c r="P28" s="76" t="str">
        <f>G14</f>
        <v>OPEN MARRATXI "B"</v>
      </c>
      <c r="Q28" s="60">
        <v>3</v>
      </c>
      <c r="R28" s="60">
        <v>2</v>
      </c>
      <c r="S28" s="5"/>
    </row>
    <row r="29" spans="1:19" s="3" customFormat="1" ht="15" customHeight="1">
      <c r="A29" s="70" t="str">
        <f>G11</f>
        <v>POL. PRINCIPES DE ESPAÑA</v>
      </c>
      <c r="B29" s="71"/>
      <c r="C29" s="125" t="str">
        <f>G16</f>
        <v>DESCANSA</v>
      </c>
      <c r="D29" s="147"/>
      <c r="E29" s="147"/>
      <c r="F29" s="30"/>
      <c r="G29" s="5"/>
      <c r="H29" s="5"/>
      <c r="I29" s="5"/>
      <c r="J29" s="5"/>
      <c r="K29" s="5"/>
      <c r="L29" s="5"/>
      <c r="M29" s="5"/>
      <c r="N29" s="123" t="str">
        <f>G16</f>
        <v>DESCANSA</v>
      </c>
      <c r="O29" s="71"/>
      <c r="P29" s="76" t="str">
        <f>G10</f>
        <v>OPEN MARRATXI "A"</v>
      </c>
      <c r="Q29" s="147"/>
      <c r="R29" s="147"/>
      <c r="S29" s="5"/>
    </row>
    <row r="30" spans="1:19" s="3" customFormat="1" ht="15" customHeight="1">
      <c r="A30" s="5"/>
      <c r="B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  <c r="R30" s="5"/>
      <c r="S30" s="5"/>
    </row>
    <row r="31" spans="1:19" s="3" customFormat="1" ht="15" customHeight="1">
      <c r="A31" s="44" t="s">
        <v>58</v>
      </c>
      <c r="B31" s="45"/>
      <c r="C31" s="38"/>
      <c r="D31" s="53"/>
      <c r="E31" s="30"/>
      <c r="F31" s="5"/>
      <c r="G31" s="5"/>
      <c r="H31" s="5"/>
      <c r="I31" s="5"/>
      <c r="J31" s="5"/>
      <c r="K31" s="5"/>
      <c r="L31" s="5"/>
      <c r="M31" s="5"/>
      <c r="N31" s="44" t="s">
        <v>76</v>
      </c>
      <c r="O31" s="45"/>
      <c r="P31" s="38"/>
      <c r="Q31" s="53"/>
      <c r="R31" s="30"/>
      <c r="S31" s="5"/>
    </row>
    <row r="32" spans="1:19" s="3" customFormat="1" ht="15" customHeight="1">
      <c r="A32" s="70" t="str">
        <f>G9</f>
        <v>CT MANACOR</v>
      </c>
      <c r="B32" s="71" t="s">
        <v>7</v>
      </c>
      <c r="C32" s="76" t="str">
        <f>G14</f>
        <v>OPEN MARRATXI "B"</v>
      </c>
      <c r="D32" s="60">
        <v>3</v>
      </c>
      <c r="E32" s="60">
        <v>2</v>
      </c>
      <c r="F32" s="5"/>
      <c r="G32" s="5"/>
      <c r="H32" s="5"/>
      <c r="I32" s="5"/>
      <c r="J32" s="5"/>
      <c r="K32" s="5"/>
      <c r="L32" s="5"/>
      <c r="M32" s="5"/>
      <c r="N32" s="70" t="str">
        <f>G15</f>
        <v>CT LA SALLE</v>
      </c>
      <c r="O32" s="71" t="s">
        <v>7</v>
      </c>
      <c r="P32" s="76" t="str">
        <f>G13</f>
        <v>SPORTING TC</v>
      </c>
      <c r="Q32" s="60">
        <v>0</v>
      </c>
      <c r="R32" s="60">
        <v>5</v>
      </c>
      <c r="S32" s="5"/>
    </row>
    <row r="33" spans="1:21" s="3" customFormat="1" ht="15" customHeight="1">
      <c r="A33" s="70" t="str">
        <f>G10</f>
        <v>OPEN MARRATXI "A"</v>
      </c>
      <c r="B33" s="71" t="s">
        <v>7</v>
      </c>
      <c r="C33" s="76" t="str">
        <f>G13</f>
        <v>SPORTING TC</v>
      </c>
      <c r="D33" s="60">
        <v>3</v>
      </c>
      <c r="E33" s="60">
        <v>2</v>
      </c>
      <c r="F33" s="101"/>
      <c r="G33" s="5"/>
      <c r="H33" s="5"/>
      <c r="I33" s="5"/>
      <c r="J33" s="5"/>
      <c r="K33" s="5"/>
      <c r="L33" s="5"/>
      <c r="M33" s="5"/>
      <c r="N33" s="70" t="str">
        <f>G9</f>
        <v>CT MANACOR</v>
      </c>
      <c r="O33" s="71" t="s">
        <v>7</v>
      </c>
      <c r="P33" s="76" t="str">
        <f>G12</f>
        <v>PLAYAS DE SANTA PONSA TC</v>
      </c>
      <c r="Q33" s="60">
        <v>4</v>
      </c>
      <c r="R33" s="60">
        <v>1</v>
      </c>
      <c r="S33" s="5"/>
    </row>
    <row r="34" spans="1:21" s="3" customFormat="1" ht="15" customHeight="1">
      <c r="A34" s="70" t="str">
        <f>G11</f>
        <v>POL. PRINCIPES DE ESPAÑA</v>
      </c>
      <c r="B34" s="71" t="s">
        <v>7</v>
      </c>
      <c r="C34" s="76" t="str">
        <f>G12</f>
        <v>PLAYAS DE SANTA PONSA TC</v>
      </c>
      <c r="D34" s="60">
        <v>4</v>
      </c>
      <c r="E34" s="60">
        <v>1</v>
      </c>
      <c r="F34" s="5"/>
      <c r="G34" s="5"/>
      <c r="H34" s="5"/>
      <c r="I34" s="5"/>
      <c r="J34" s="5"/>
      <c r="K34" s="5"/>
      <c r="L34" s="5"/>
      <c r="M34" s="5"/>
      <c r="N34" s="70" t="str">
        <f>G10</f>
        <v>OPEN MARRATXI "A"</v>
      </c>
      <c r="O34" s="71" t="s">
        <v>7</v>
      </c>
      <c r="P34" s="76" t="str">
        <f>G11</f>
        <v>POL. PRINCIPES DE ESPAÑA</v>
      </c>
      <c r="Q34" s="60">
        <v>5</v>
      </c>
      <c r="R34" s="60">
        <v>0</v>
      </c>
      <c r="S34" s="5"/>
    </row>
    <row r="35" spans="1:21" s="3" customFormat="1" ht="15" customHeight="1">
      <c r="A35" s="123" t="str">
        <f>G16</f>
        <v>DESCANSA</v>
      </c>
      <c r="B35" s="71"/>
      <c r="C35" s="76" t="str">
        <f>G15</f>
        <v>CT LA SALLE</v>
      </c>
      <c r="D35" s="147"/>
      <c r="E35" s="147"/>
      <c r="F35" s="5"/>
      <c r="G35" s="5"/>
      <c r="H35" s="5"/>
      <c r="I35" s="5"/>
      <c r="J35" s="5"/>
      <c r="K35" s="5"/>
      <c r="L35" s="5"/>
      <c r="M35" s="5"/>
      <c r="N35" s="70" t="str">
        <f>G14</f>
        <v>OPEN MARRATXI "B"</v>
      </c>
      <c r="O35" s="71"/>
      <c r="P35" s="125" t="str">
        <f>G16</f>
        <v>DESCANSA</v>
      </c>
      <c r="Q35" s="147"/>
      <c r="R35" s="147"/>
      <c r="S35" s="5"/>
    </row>
    <row r="36" spans="1:21" s="3" customFormat="1" ht="15" customHeigh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21" s="3" customFormat="1" ht="15" customHeight="1">
      <c r="A37" s="187" t="s">
        <v>62</v>
      </c>
      <c r="B37" s="45"/>
      <c r="C37" s="38"/>
      <c r="D37" s="53"/>
      <c r="E37" s="30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</row>
    <row r="38" spans="1:21" s="3" customFormat="1" ht="15" customHeight="1">
      <c r="A38" s="70" t="str">
        <f>G13</f>
        <v>SPORTING TC</v>
      </c>
      <c r="B38" s="71" t="s">
        <v>7</v>
      </c>
      <c r="C38" s="76" t="str">
        <f>G11</f>
        <v>POL. PRINCIPES DE ESPAÑA</v>
      </c>
      <c r="D38" s="60">
        <v>4</v>
      </c>
      <c r="E38" s="60">
        <v>1</v>
      </c>
      <c r="F38" s="101"/>
      <c r="G38" s="146" t="s">
        <v>45</v>
      </c>
      <c r="H38" s="5"/>
      <c r="I38" s="5"/>
      <c r="J38" s="5"/>
      <c r="K38" s="5"/>
      <c r="L38" s="5"/>
      <c r="M38" s="5"/>
      <c r="N38" s="146" t="s">
        <v>41</v>
      </c>
      <c r="O38" s="5"/>
      <c r="P38" s="5"/>
      <c r="Q38" s="5"/>
      <c r="R38" s="5"/>
      <c r="S38" s="5"/>
    </row>
    <row r="39" spans="1:21" s="3" customFormat="1" ht="15" customHeight="1">
      <c r="A39" s="70" t="str">
        <f>G14</f>
        <v>OPEN MARRATXI "B"</v>
      </c>
      <c r="B39" s="71" t="s">
        <v>7</v>
      </c>
      <c r="C39" s="76" t="str">
        <f>G10</f>
        <v>OPEN MARRATXI "A"</v>
      </c>
      <c r="D39" s="60">
        <v>0</v>
      </c>
      <c r="E39" s="60">
        <v>5</v>
      </c>
      <c r="F39" s="101"/>
      <c r="G39" s="146" t="s">
        <v>40</v>
      </c>
      <c r="H39" s="5"/>
      <c r="I39" s="5"/>
      <c r="J39" s="5"/>
      <c r="K39" s="5"/>
      <c r="L39" s="5"/>
      <c r="M39" s="68"/>
      <c r="N39" s="146" t="s">
        <v>82</v>
      </c>
      <c r="O39" s="68"/>
      <c r="P39" s="68"/>
      <c r="Q39" s="68"/>
      <c r="R39" s="68"/>
      <c r="S39" s="68"/>
      <c r="T39" s="65"/>
      <c r="U39" s="65"/>
    </row>
    <row r="40" spans="1:21" s="3" customFormat="1" ht="15" customHeight="1">
      <c r="A40" s="70" t="str">
        <f>G15</f>
        <v>CT LA SALLE</v>
      </c>
      <c r="B40" s="71" t="s">
        <v>7</v>
      </c>
      <c r="C40" s="76" t="str">
        <f>G9</f>
        <v>CT MANACOR</v>
      </c>
      <c r="D40" s="60">
        <v>5</v>
      </c>
      <c r="E40" s="60">
        <v>0</v>
      </c>
      <c r="F40" s="192" t="s">
        <v>86</v>
      </c>
      <c r="G40" s="5"/>
      <c r="H40" s="5"/>
      <c r="I40" s="5"/>
      <c r="J40" s="5"/>
      <c r="K40" s="5"/>
      <c r="L40" s="5"/>
      <c r="M40" s="68"/>
      <c r="N40" s="5"/>
      <c r="O40" s="68"/>
      <c r="P40" s="68"/>
      <c r="Q40" s="68"/>
      <c r="R40" s="68"/>
      <c r="S40" s="68"/>
      <c r="T40" s="65"/>
      <c r="U40" s="65"/>
    </row>
    <row r="41" spans="1:21" s="3" customFormat="1" ht="15" customHeight="1">
      <c r="A41" s="70" t="str">
        <f>G12</f>
        <v>PLAYAS DE SANTA PONSA TC</v>
      </c>
      <c r="B41" s="71"/>
      <c r="C41" s="125" t="str">
        <f>G16</f>
        <v>DESCANSA</v>
      </c>
      <c r="D41" s="147"/>
      <c r="E41" s="14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21" s="3" customFormat="1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1" s="3" customFormat="1" ht="15" customHeight="1">
      <c r="D43" s="5"/>
      <c r="E43" s="5"/>
      <c r="H43" s="65"/>
      <c r="I43" s="65"/>
      <c r="J43" s="65"/>
      <c r="K43" s="65"/>
      <c r="L43" s="65"/>
      <c r="M43" s="65"/>
      <c r="N43" s="68"/>
      <c r="O43" s="5"/>
      <c r="P43" s="5"/>
      <c r="Q43" s="5"/>
      <c r="R43" s="5"/>
      <c r="S43" s="5"/>
    </row>
    <row r="44" spans="1:21" s="3" customFormat="1" ht="15" customHeight="1">
      <c r="H44" s="65"/>
      <c r="I44" s="65"/>
      <c r="J44" s="65"/>
      <c r="K44" s="65"/>
      <c r="L44" s="65"/>
      <c r="M44" s="65"/>
    </row>
    <row r="45" spans="1:21" s="3" customFormat="1" ht="15" customHeight="1">
      <c r="G45" s="65"/>
      <c r="H45" s="65"/>
      <c r="I45" s="65"/>
      <c r="J45" s="65"/>
      <c r="K45" s="65"/>
      <c r="L45" s="65"/>
      <c r="M45" s="65"/>
    </row>
    <row r="46" spans="1:21" s="3" customFormat="1" ht="15" customHeight="1"/>
    <row r="47" spans="1:21" s="3" customFormat="1" ht="15" customHeight="1"/>
    <row r="48" spans="1:21" s="3" customFormat="1" ht="15" customHeight="1"/>
    <row r="49" spans="13:14" s="3" customFormat="1" ht="15" customHeight="1"/>
    <row r="50" spans="13:14" s="3" customFormat="1" ht="15" customHeight="1"/>
    <row r="51" spans="13:14" s="3" customFormat="1" ht="15" customHeight="1">
      <c r="M51" s="4"/>
      <c r="N51" s="4"/>
    </row>
    <row r="52" spans="13:14" s="3" customFormat="1" ht="15" customHeight="1"/>
    <row r="53" spans="13:14" s="3" customFormat="1" ht="15" customHeight="1"/>
    <row r="54" spans="13:14" s="3" customFormat="1" ht="15" customHeight="1"/>
    <row r="55" spans="13:14" s="3" customFormat="1" ht="15" customHeight="1"/>
    <row r="56" spans="13:14" s="3" customFormat="1" ht="15" customHeight="1"/>
    <row r="57" spans="13:14" s="3" customFormat="1" ht="15" customHeight="1"/>
    <row r="58" spans="13:14" s="3" customFormat="1" ht="15" customHeight="1"/>
    <row r="59" spans="13:14" s="3" customFormat="1" ht="15" customHeight="1"/>
    <row r="60" spans="13:14" s="3" customFormat="1" ht="15" customHeight="1"/>
    <row r="61" spans="13:14" s="3" customFormat="1" ht="15" customHeight="1"/>
    <row r="62" spans="13:14" s="3" customFormat="1" ht="15" customHeight="1"/>
    <row r="63" spans="13:14" s="3" customFormat="1" ht="15" customHeight="1"/>
    <row r="64" spans="13:1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</sheetData>
  <pageMargins left="0.31496062992125984" right="0.31496062992125984" top="0.35433070866141736" bottom="0.15748031496062992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workbookViewId="0">
      <selection activeCell="G10" sqref="G10"/>
    </sheetView>
  </sheetViews>
  <sheetFormatPr baseColWidth="10" defaultRowHeight="15"/>
  <cols>
    <col min="1" max="1" width="24.5703125" customWidth="1"/>
    <col min="2" max="2" width="4.42578125" customWidth="1"/>
    <col min="3" max="3" width="24.5703125" customWidth="1"/>
    <col min="4" max="4" width="5.85546875" customWidth="1"/>
    <col min="5" max="5" width="5.7109375" customWidth="1"/>
    <col min="6" max="6" width="5" customWidth="1"/>
    <col min="7" max="7" width="24.5703125" customWidth="1"/>
    <col min="8" max="13" width="6.7109375" customWidth="1"/>
    <col min="14" max="14" width="25.42578125" customWidth="1"/>
    <col min="15" max="15" width="4.28515625" customWidth="1"/>
    <col min="16" max="16" width="23.7109375" customWidth="1"/>
    <col min="17" max="17" width="6.7109375" customWidth="1"/>
    <col min="18" max="18" width="5.85546875" customWidth="1"/>
    <col min="252" max="252" width="3.7109375" customWidth="1"/>
    <col min="253" max="253" width="22.7109375" customWidth="1"/>
    <col min="254" max="254" width="3.85546875" customWidth="1"/>
    <col min="255" max="255" width="4" customWidth="1"/>
    <col min="256" max="256" width="3.5703125" customWidth="1"/>
    <col min="257" max="257" width="5" customWidth="1"/>
    <col min="258" max="258" width="4.42578125" customWidth="1"/>
    <col min="259" max="259" width="5.140625" customWidth="1"/>
    <col min="260" max="260" width="2.85546875" customWidth="1"/>
    <col min="261" max="261" width="23.7109375" customWidth="1"/>
    <col min="262" max="262" width="3" customWidth="1"/>
    <col min="263" max="263" width="22.7109375" customWidth="1"/>
    <col min="264" max="265" width="3.28515625" customWidth="1"/>
    <col min="266" max="266" width="2.85546875" customWidth="1"/>
    <col min="267" max="267" width="19.5703125" customWidth="1"/>
    <col min="268" max="268" width="2.7109375" customWidth="1"/>
    <col min="269" max="269" width="23" customWidth="1"/>
    <col min="270" max="270" width="3.42578125" customWidth="1"/>
    <col min="271" max="271" width="3.5703125" customWidth="1"/>
    <col min="508" max="508" width="3.7109375" customWidth="1"/>
    <col min="509" max="509" width="22.7109375" customWidth="1"/>
    <col min="510" max="510" width="3.85546875" customWidth="1"/>
    <col min="511" max="511" width="4" customWidth="1"/>
    <col min="512" max="512" width="3.5703125" customWidth="1"/>
    <col min="513" max="513" width="5" customWidth="1"/>
    <col min="514" max="514" width="4.42578125" customWidth="1"/>
    <col min="515" max="515" width="5.140625" customWidth="1"/>
    <col min="516" max="516" width="2.85546875" customWidth="1"/>
    <col min="517" max="517" width="23.7109375" customWidth="1"/>
    <col min="518" max="518" width="3" customWidth="1"/>
    <col min="519" max="519" width="22.7109375" customWidth="1"/>
    <col min="520" max="521" width="3.28515625" customWidth="1"/>
    <col min="522" max="522" width="2.85546875" customWidth="1"/>
    <col min="523" max="523" width="19.5703125" customWidth="1"/>
    <col min="524" max="524" width="2.7109375" customWidth="1"/>
    <col min="525" max="525" width="23" customWidth="1"/>
    <col min="526" max="526" width="3.42578125" customWidth="1"/>
    <col min="527" max="527" width="3.5703125" customWidth="1"/>
    <col min="764" max="764" width="3.7109375" customWidth="1"/>
    <col min="765" max="765" width="22.7109375" customWidth="1"/>
    <col min="766" max="766" width="3.85546875" customWidth="1"/>
    <col min="767" max="767" width="4" customWidth="1"/>
    <col min="768" max="768" width="3.5703125" customWidth="1"/>
    <col min="769" max="769" width="5" customWidth="1"/>
    <col min="770" max="770" width="4.42578125" customWidth="1"/>
    <col min="771" max="771" width="5.140625" customWidth="1"/>
    <col min="772" max="772" width="2.85546875" customWidth="1"/>
    <col min="773" max="773" width="23.7109375" customWidth="1"/>
    <col min="774" max="774" width="3" customWidth="1"/>
    <col min="775" max="775" width="22.7109375" customWidth="1"/>
    <col min="776" max="777" width="3.28515625" customWidth="1"/>
    <col min="778" max="778" width="2.85546875" customWidth="1"/>
    <col min="779" max="779" width="19.5703125" customWidth="1"/>
    <col min="780" max="780" width="2.7109375" customWidth="1"/>
    <col min="781" max="781" width="23" customWidth="1"/>
    <col min="782" max="782" width="3.42578125" customWidth="1"/>
    <col min="783" max="783" width="3.5703125" customWidth="1"/>
    <col min="1020" max="1020" width="3.7109375" customWidth="1"/>
    <col min="1021" max="1021" width="22.7109375" customWidth="1"/>
    <col min="1022" max="1022" width="3.85546875" customWidth="1"/>
    <col min="1023" max="1023" width="4" customWidth="1"/>
    <col min="1024" max="1024" width="3.5703125" customWidth="1"/>
    <col min="1025" max="1025" width="5" customWidth="1"/>
    <col min="1026" max="1026" width="4.42578125" customWidth="1"/>
    <col min="1027" max="1027" width="5.140625" customWidth="1"/>
    <col min="1028" max="1028" width="2.85546875" customWidth="1"/>
    <col min="1029" max="1029" width="23.7109375" customWidth="1"/>
    <col min="1030" max="1030" width="3" customWidth="1"/>
    <col min="1031" max="1031" width="22.7109375" customWidth="1"/>
    <col min="1032" max="1033" width="3.28515625" customWidth="1"/>
    <col min="1034" max="1034" width="2.85546875" customWidth="1"/>
    <col min="1035" max="1035" width="19.5703125" customWidth="1"/>
    <col min="1036" max="1036" width="2.7109375" customWidth="1"/>
    <col min="1037" max="1037" width="23" customWidth="1"/>
    <col min="1038" max="1038" width="3.42578125" customWidth="1"/>
    <col min="1039" max="1039" width="3.5703125" customWidth="1"/>
    <col min="1276" max="1276" width="3.7109375" customWidth="1"/>
    <col min="1277" max="1277" width="22.7109375" customWidth="1"/>
    <col min="1278" max="1278" width="3.85546875" customWidth="1"/>
    <col min="1279" max="1279" width="4" customWidth="1"/>
    <col min="1280" max="1280" width="3.5703125" customWidth="1"/>
    <col min="1281" max="1281" width="5" customWidth="1"/>
    <col min="1282" max="1282" width="4.42578125" customWidth="1"/>
    <col min="1283" max="1283" width="5.140625" customWidth="1"/>
    <col min="1284" max="1284" width="2.85546875" customWidth="1"/>
    <col min="1285" max="1285" width="23.7109375" customWidth="1"/>
    <col min="1286" max="1286" width="3" customWidth="1"/>
    <col min="1287" max="1287" width="22.7109375" customWidth="1"/>
    <col min="1288" max="1289" width="3.28515625" customWidth="1"/>
    <col min="1290" max="1290" width="2.85546875" customWidth="1"/>
    <col min="1291" max="1291" width="19.5703125" customWidth="1"/>
    <col min="1292" max="1292" width="2.7109375" customWidth="1"/>
    <col min="1293" max="1293" width="23" customWidth="1"/>
    <col min="1294" max="1294" width="3.42578125" customWidth="1"/>
    <col min="1295" max="1295" width="3.5703125" customWidth="1"/>
    <col min="1532" max="1532" width="3.7109375" customWidth="1"/>
    <col min="1533" max="1533" width="22.7109375" customWidth="1"/>
    <col min="1534" max="1534" width="3.85546875" customWidth="1"/>
    <col min="1535" max="1535" width="4" customWidth="1"/>
    <col min="1536" max="1536" width="3.5703125" customWidth="1"/>
    <col min="1537" max="1537" width="5" customWidth="1"/>
    <col min="1538" max="1538" width="4.42578125" customWidth="1"/>
    <col min="1539" max="1539" width="5.140625" customWidth="1"/>
    <col min="1540" max="1540" width="2.85546875" customWidth="1"/>
    <col min="1541" max="1541" width="23.7109375" customWidth="1"/>
    <col min="1542" max="1542" width="3" customWidth="1"/>
    <col min="1543" max="1543" width="22.7109375" customWidth="1"/>
    <col min="1544" max="1545" width="3.28515625" customWidth="1"/>
    <col min="1546" max="1546" width="2.85546875" customWidth="1"/>
    <col min="1547" max="1547" width="19.5703125" customWidth="1"/>
    <col min="1548" max="1548" width="2.7109375" customWidth="1"/>
    <col min="1549" max="1549" width="23" customWidth="1"/>
    <col min="1550" max="1550" width="3.42578125" customWidth="1"/>
    <col min="1551" max="1551" width="3.5703125" customWidth="1"/>
    <col min="1788" max="1788" width="3.7109375" customWidth="1"/>
    <col min="1789" max="1789" width="22.7109375" customWidth="1"/>
    <col min="1790" max="1790" width="3.85546875" customWidth="1"/>
    <col min="1791" max="1791" width="4" customWidth="1"/>
    <col min="1792" max="1792" width="3.5703125" customWidth="1"/>
    <col min="1793" max="1793" width="5" customWidth="1"/>
    <col min="1794" max="1794" width="4.42578125" customWidth="1"/>
    <col min="1795" max="1795" width="5.140625" customWidth="1"/>
    <col min="1796" max="1796" width="2.85546875" customWidth="1"/>
    <col min="1797" max="1797" width="23.7109375" customWidth="1"/>
    <col min="1798" max="1798" width="3" customWidth="1"/>
    <col min="1799" max="1799" width="22.7109375" customWidth="1"/>
    <col min="1800" max="1801" width="3.28515625" customWidth="1"/>
    <col min="1802" max="1802" width="2.85546875" customWidth="1"/>
    <col min="1803" max="1803" width="19.5703125" customWidth="1"/>
    <col min="1804" max="1804" width="2.7109375" customWidth="1"/>
    <col min="1805" max="1805" width="23" customWidth="1"/>
    <col min="1806" max="1806" width="3.42578125" customWidth="1"/>
    <col min="1807" max="1807" width="3.5703125" customWidth="1"/>
    <col min="2044" max="2044" width="3.7109375" customWidth="1"/>
    <col min="2045" max="2045" width="22.7109375" customWidth="1"/>
    <col min="2046" max="2046" width="3.85546875" customWidth="1"/>
    <col min="2047" max="2047" width="4" customWidth="1"/>
    <col min="2048" max="2048" width="3.5703125" customWidth="1"/>
    <col min="2049" max="2049" width="5" customWidth="1"/>
    <col min="2050" max="2050" width="4.42578125" customWidth="1"/>
    <col min="2051" max="2051" width="5.140625" customWidth="1"/>
    <col min="2052" max="2052" width="2.85546875" customWidth="1"/>
    <col min="2053" max="2053" width="23.7109375" customWidth="1"/>
    <col min="2054" max="2054" width="3" customWidth="1"/>
    <col min="2055" max="2055" width="22.7109375" customWidth="1"/>
    <col min="2056" max="2057" width="3.28515625" customWidth="1"/>
    <col min="2058" max="2058" width="2.85546875" customWidth="1"/>
    <col min="2059" max="2059" width="19.5703125" customWidth="1"/>
    <col min="2060" max="2060" width="2.7109375" customWidth="1"/>
    <col min="2061" max="2061" width="23" customWidth="1"/>
    <col min="2062" max="2062" width="3.42578125" customWidth="1"/>
    <col min="2063" max="2063" width="3.5703125" customWidth="1"/>
    <col min="2300" max="2300" width="3.7109375" customWidth="1"/>
    <col min="2301" max="2301" width="22.7109375" customWidth="1"/>
    <col min="2302" max="2302" width="3.85546875" customWidth="1"/>
    <col min="2303" max="2303" width="4" customWidth="1"/>
    <col min="2304" max="2304" width="3.5703125" customWidth="1"/>
    <col min="2305" max="2305" width="5" customWidth="1"/>
    <col min="2306" max="2306" width="4.42578125" customWidth="1"/>
    <col min="2307" max="2307" width="5.140625" customWidth="1"/>
    <col min="2308" max="2308" width="2.85546875" customWidth="1"/>
    <col min="2309" max="2309" width="23.7109375" customWidth="1"/>
    <col min="2310" max="2310" width="3" customWidth="1"/>
    <col min="2311" max="2311" width="22.7109375" customWidth="1"/>
    <col min="2312" max="2313" width="3.28515625" customWidth="1"/>
    <col min="2314" max="2314" width="2.85546875" customWidth="1"/>
    <col min="2315" max="2315" width="19.5703125" customWidth="1"/>
    <col min="2316" max="2316" width="2.7109375" customWidth="1"/>
    <col min="2317" max="2317" width="23" customWidth="1"/>
    <col min="2318" max="2318" width="3.42578125" customWidth="1"/>
    <col min="2319" max="2319" width="3.5703125" customWidth="1"/>
    <col min="2556" max="2556" width="3.7109375" customWidth="1"/>
    <col min="2557" max="2557" width="22.7109375" customWidth="1"/>
    <col min="2558" max="2558" width="3.85546875" customWidth="1"/>
    <col min="2559" max="2559" width="4" customWidth="1"/>
    <col min="2560" max="2560" width="3.5703125" customWidth="1"/>
    <col min="2561" max="2561" width="5" customWidth="1"/>
    <col min="2562" max="2562" width="4.42578125" customWidth="1"/>
    <col min="2563" max="2563" width="5.140625" customWidth="1"/>
    <col min="2564" max="2564" width="2.85546875" customWidth="1"/>
    <col min="2565" max="2565" width="23.7109375" customWidth="1"/>
    <col min="2566" max="2566" width="3" customWidth="1"/>
    <col min="2567" max="2567" width="22.7109375" customWidth="1"/>
    <col min="2568" max="2569" width="3.28515625" customWidth="1"/>
    <col min="2570" max="2570" width="2.85546875" customWidth="1"/>
    <col min="2571" max="2571" width="19.5703125" customWidth="1"/>
    <col min="2572" max="2572" width="2.7109375" customWidth="1"/>
    <col min="2573" max="2573" width="23" customWidth="1"/>
    <col min="2574" max="2574" width="3.42578125" customWidth="1"/>
    <col min="2575" max="2575" width="3.5703125" customWidth="1"/>
    <col min="2812" max="2812" width="3.7109375" customWidth="1"/>
    <col min="2813" max="2813" width="22.7109375" customWidth="1"/>
    <col min="2814" max="2814" width="3.85546875" customWidth="1"/>
    <col min="2815" max="2815" width="4" customWidth="1"/>
    <col min="2816" max="2816" width="3.5703125" customWidth="1"/>
    <col min="2817" max="2817" width="5" customWidth="1"/>
    <col min="2818" max="2818" width="4.42578125" customWidth="1"/>
    <col min="2819" max="2819" width="5.140625" customWidth="1"/>
    <col min="2820" max="2820" width="2.85546875" customWidth="1"/>
    <col min="2821" max="2821" width="23.7109375" customWidth="1"/>
    <col min="2822" max="2822" width="3" customWidth="1"/>
    <col min="2823" max="2823" width="22.7109375" customWidth="1"/>
    <col min="2824" max="2825" width="3.28515625" customWidth="1"/>
    <col min="2826" max="2826" width="2.85546875" customWidth="1"/>
    <col min="2827" max="2827" width="19.5703125" customWidth="1"/>
    <col min="2828" max="2828" width="2.7109375" customWidth="1"/>
    <col min="2829" max="2829" width="23" customWidth="1"/>
    <col min="2830" max="2830" width="3.42578125" customWidth="1"/>
    <col min="2831" max="2831" width="3.5703125" customWidth="1"/>
    <col min="3068" max="3068" width="3.7109375" customWidth="1"/>
    <col min="3069" max="3069" width="22.7109375" customWidth="1"/>
    <col min="3070" max="3070" width="3.85546875" customWidth="1"/>
    <col min="3071" max="3071" width="4" customWidth="1"/>
    <col min="3072" max="3072" width="3.5703125" customWidth="1"/>
    <col min="3073" max="3073" width="5" customWidth="1"/>
    <col min="3074" max="3074" width="4.42578125" customWidth="1"/>
    <col min="3075" max="3075" width="5.140625" customWidth="1"/>
    <col min="3076" max="3076" width="2.85546875" customWidth="1"/>
    <col min="3077" max="3077" width="23.7109375" customWidth="1"/>
    <col min="3078" max="3078" width="3" customWidth="1"/>
    <col min="3079" max="3079" width="22.7109375" customWidth="1"/>
    <col min="3080" max="3081" width="3.28515625" customWidth="1"/>
    <col min="3082" max="3082" width="2.85546875" customWidth="1"/>
    <col min="3083" max="3083" width="19.5703125" customWidth="1"/>
    <col min="3084" max="3084" width="2.7109375" customWidth="1"/>
    <col min="3085" max="3085" width="23" customWidth="1"/>
    <col min="3086" max="3086" width="3.42578125" customWidth="1"/>
    <col min="3087" max="3087" width="3.5703125" customWidth="1"/>
    <col min="3324" max="3324" width="3.7109375" customWidth="1"/>
    <col min="3325" max="3325" width="22.7109375" customWidth="1"/>
    <col min="3326" max="3326" width="3.85546875" customWidth="1"/>
    <col min="3327" max="3327" width="4" customWidth="1"/>
    <col min="3328" max="3328" width="3.5703125" customWidth="1"/>
    <col min="3329" max="3329" width="5" customWidth="1"/>
    <col min="3330" max="3330" width="4.42578125" customWidth="1"/>
    <col min="3331" max="3331" width="5.140625" customWidth="1"/>
    <col min="3332" max="3332" width="2.85546875" customWidth="1"/>
    <col min="3333" max="3333" width="23.7109375" customWidth="1"/>
    <col min="3334" max="3334" width="3" customWidth="1"/>
    <col min="3335" max="3335" width="22.7109375" customWidth="1"/>
    <col min="3336" max="3337" width="3.28515625" customWidth="1"/>
    <col min="3338" max="3338" width="2.85546875" customWidth="1"/>
    <col min="3339" max="3339" width="19.5703125" customWidth="1"/>
    <col min="3340" max="3340" width="2.7109375" customWidth="1"/>
    <col min="3341" max="3341" width="23" customWidth="1"/>
    <col min="3342" max="3342" width="3.42578125" customWidth="1"/>
    <col min="3343" max="3343" width="3.5703125" customWidth="1"/>
    <col min="3580" max="3580" width="3.7109375" customWidth="1"/>
    <col min="3581" max="3581" width="22.7109375" customWidth="1"/>
    <col min="3582" max="3582" width="3.85546875" customWidth="1"/>
    <col min="3583" max="3583" width="4" customWidth="1"/>
    <col min="3584" max="3584" width="3.5703125" customWidth="1"/>
    <col min="3585" max="3585" width="5" customWidth="1"/>
    <col min="3586" max="3586" width="4.42578125" customWidth="1"/>
    <col min="3587" max="3587" width="5.140625" customWidth="1"/>
    <col min="3588" max="3588" width="2.85546875" customWidth="1"/>
    <col min="3589" max="3589" width="23.7109375" customWidth="1"/>
    <col min="3590" max="3590" width="3" customWidth="1"/>
    <col min="3591" max="3591" width="22.7109375" customWidth="1"/>
    <col min="3592" max="3593" width="3.28515625" customWidth="1"/>
    <col min="3594" max="3594" width="2.85546875" customWidth="1"/>
    <col min="3595" max="3595" width="19.5703125" customWidth="1"/>
    <col min="3596" max="3596" width="2.7109375" customWidth="1"/>
    <col min="3597" max="3597" width="23" customWidth="1"/>
    <col min="3598" max="3598" width="3.42578125" customWidth="1"/>
    <col min="3599" max="3599" width="3.5703125" customWidth="1"/>
    <col min="3836" max="3836" width="3.7109375" customWidth="1"/>
    <col min="3837" max="3837" width="22.7109375" customWidth="1"/>
    <col min="3838" max="3838" width="3.85546875" customWidth="1"/>
    <col min="3839" max="3839" width="4" customWidth="1"/>
    <col min="3840" max="3840" width="3.5703125" customWidth="1"/>
    <col min="3841" max="3841" width="5" customWidth="1"/>
    <col min="3842" max="3842" width="4.42578125" customWidth="1"/>
    <col min="3843" max="3843" width="5.140625" customWidth="1"/>
    <col min="3844" max="3844" width="2.85546875" customWidth="1"/>
    <col min="3845" max="3845" width="23.7109375" customWidth="1"/>
    <col min="3846" max="3846" width="3" customWidth="1"/>
    <col min="3847" max="3847" width="22.7109375" customWidth="1"/>
    <col min="3848" max="3849" width="3.28515625" customWidth="1"/>
    <col min="3850" max="3850" width="2.85546875" customWidth="1"/>
    <col min="3851" max="3851" width="19.5703125" customWidth="1"/>
    <col min="3852" max="3852" width="2.7109375" customWidth="1"/>
    <col min="3853" max="3853" width="23" customWidth="1"/>
    <col min="3854" max="3854" width="3.42578125" customWidth="1"/>
    <col min="3855" max="3855" width="3.5703125" customWidth="1"/>
    <col min="4092" max="4092" width="3.7109375" customWidth="1"/>
    <col min="4093" max="4093" width="22.7109375" customWidth="1"/>
    <col min="4094" max="4094" width="3.85546875" customWidth="1"/>
    <col min="4095" max="4095" width="4" customWidth="1"/>
    <col min="4096" max="4096" width="3.5703125" customWidth="1"/>
    <col min="4097" max="4097" width="5" customWidth="1"/>
    <col min="4098" max="4098" width="4.42578125" customWidth="1"/>
    <col min="4099" max="4099" width="5.140625" customWidth="1"/>
    <col min="4100" max="4100" width="2.85546875" customWidth="1"/>
    <col min="4101" max="4101" width="23.7109375" customWidth="1"/>
    <col min="4102" max="4102" width="3" customWidth="1"/>
    <col min="4103" max="4103" width="22.7109375" customWidth="1"/>
    <col min="4104" max="4105" width="3.28515625" customWidth="1"/>
    <col min="4106" max="4106" width="2.85546875" customWidth="1"/>
    <col min="4107" max="4107" width="19.5703125" customWidth="1"/>
    <col min="4108" max="4108" width="2.7109375" customWidth="1"/>
    <col min="4109" max="4109" width="23" customWidth="1"/>
    <col min="4110" max="4110" width="3.42578125" customWidth="1"/>
    <col min="4111" max="4111" width="3.5703125" customWidth="1"/>
    <col min="4348" max="4348" width="3.7109375" customWidth="1"/>
    <col min="4349" max="4349" width="22.7109375" customWidth="1"/>
    <col min="4350" max="4350" width="3.85546875" customWidth="1"/>
    <col min="4351" max="4351" width="4" customWidth="1"/>
    <col min="4352" max="4352" width="3.5703125" customWidth="1"/>
    <col min="4353" max="4353" width="5" customWidth="1"/>
    <col min="4354" max="4354" width="4.42578125" customWidth="1"/>
    <col min="4355" max="4355" width="5.140625" customWidth="1"/>
    <col min="4356" max="4356" width="2.85546875" customWidth="1"/>
    <col min="4357" max="4357" width="23.7109375" customWidth="1"/>
    <col min="4358" max="4358" width="3" customWidth="1"/>
    <col min="4359" max="4359" width="22.7109375" customWidth="1"/>
    <col min="4360" max="4361" width="3.28515625" customWidth="1"/>
    <col min="4362" max="4362" width="2.85546875" customWidth="1"/>
    <col min="4363" max="4363" width="19.5703125" customWidth="1"/>
    <col min="4364" max="4364" width="2.7109375" customWidth="1"/>
    <col min="4365" max="4365" width="23" customWidth="1"/>
    <col min="4366" max="4366" width="3.42578125" customWidth="1"/>
    <col min="4367" max="4367" width="3.5703125" customWidth="1"/>
    <col min="4604" max="4604" width="3.7109375" customWidth="1"/>
    <col min="4605" max="4605" width="22.7109375" customWidth="1"/>
    <col min="4606" max="4606" width="3.85546875" customWidth="1"/>
    <col min="4607" max="4607" width="4" customWidth="1"/>
    <col min="4608" max="4608" width="3.5703125" customWidth="1"/>
    <col min="4609" max="4609" width="5" customWidth="1"/>
    <col min="4610" max="4610" width="4.42578125" customWidth="1"/>
    <col min="4611" max="4611" width="5.140625" customWidth="1"/>
    <col min="4612" max="4612" width="2.85546875" customWidth="1"/>
    <col min="4613" max="4613" width="23.7109375" customWidth="1"/>
    <col min="4614" max="4614" width="3" customWidth="1"/>
    <col min="4615" max="4615" width="22.7109375" customWidth="1"/>
    <col min="4616" max="4617" width="3.28515625" customWidth="1"/>
    <col min="4618" max="4618" width="2.85546875" customWidth="1"/>
    <col min="4619" max="4619" width="19.5703125" customWidth="1"/>
    <col min="4620" max="4620" width="2.7109375" customWidth="1"/>
    <col min="4621" max="4621" width="23" customWidth="1"/>
    <col min="4622" max="4622" width="3.42578125" customWidth="1"/>
    <col min="4623" max="4623" width="3.5703125" customWidth="1"/>
    <col min="4860" max="4860" width="3.7109375" customWidth="1"/>
    <col min="4861" max="4861" width="22.7109375" customWidth="1"/>
    <col min="4862" max="4862" width="3.85546875" customWidth="1"/>
    <col min="4863" max="4863" width="4" customWidth="1"/>
    <col min="4864" max="4864" width="3.5703125" customWidth="1"/>
    <col min="4865" max="4865" width="5" customWidth="1"/>
    <col min="4866" max="4866" width="4.42578125" customWidth="1"/>
    <col min="4867" max="4867" width="5.140625" customWidth="1"/>
    <col min="4868" max="4868" width="2.85546875" customWidth="1"/>
    <col min="4869" max="4869" width="23.7109375" customWidth="1"/>
    <col min="4870" max="4870" width="3" customWidth="1"/>
    <col min="4871" max="4871" width="22.7109375" customWidth="1"/>
    <col min="4872" max="4873" width="3.28515625" customWidth="1"/>
    <col min="4874" max="4874" width="2.85546875" customWidth="1"/>
    <col min="4875" max="4875" width="19.5703125" customWidth="1"/>
    <col min="4876" max="4876" width="2.7109375" customWidth="1"/>
    <col min="4877" max="4877" width="23" customWidth="1"/>
    <col min="4878" max="4878" width="3.42578125" customWidth="1"/>
    <col min="4879" max="4879" width="3.5703125" customWidth="1"/>
    <col min="5116" max="5116" width="3.7109375" customWidth="1"/>
    <col min="5117" max="5117" width="22.7109375" customWidth="1"/>
    <col min="5118" max="5118" width="3.85546875" customWidth="1"/>
    <col min="5119" max="5119" width="4" customWidth="1"/>
    <col min="5120" max="5120" width="3.5703125" customWidth="1"/>
    <col min="5121" max="5121" width="5" customWidth="1"/>
    <col min="5122" max="5122" width="4.42578125" customWidth="1"/>
    <col min="5123" max="5123" width="5.140625" customWidth="1"/>
    <col min="5124" max="5124" width="2.85546875" customWidth="1"/>
    <col min="5125" max="5125" width="23.7109375" customWidth="1"/>
    <col min="5126" max="5126" width="3" customWidth="1"/>
    <col min="5127" max="5127" width="22.7109375" customWidth="1"/>
    <col min="5128" max="5129" width="3.28515625" customWidth="1"/>
    <col min="5130" max="5130" width="2.85546875" customWidth="1"/>
    <col min="5131" max="5131" width="19.5703125" customWidth="1"/>
    <col min="5132" max="5132" width="2.7109375" customWidth="1"/>
    <col min="5133" max="5133" width="23" customWidth="1"/>
    <col min="5134" max="5134" width="3.42578125" customWidth="1"/>
    <col min="5135" max="5135" width="3.5703125" customWidth="1"/>
    <col min="5372" max="5372" width="3.7109375" customWidth="1"/>
    <col min="5373" max="5373" width="22.7109375" customWidth="1"/>
    <col min="5374" max="5374" width="3.85546875" customWidth="1"/>
    <col min="5375" max="5375" width="4" customWidth="1"/>
    <col min="5376" max="5376" width="3.5703125" customWidth="1"/>
    <col min="5377" max="5377" width="5" customWidth="1"/>
    <col min="5378" max="5378" width="4.42578125" customWidth="1"/>
    <col min="5379" max="5379" width="5.140625" customWidth="1"/>
    <col min="5380" max="5380" width="2.85546875" customWidth="1"/>
    <col min="5381" max="5381" width="23.7109375" customWidth="1"/>
    <col min="5382" max="5382" width="3" customWidth="1"/>
    <col min="5383" max="5383" width="22.7109375" customWidth="1"/>
    <col min="5384" max="5385" width="3.28515625" customWidth="1"/>
    <col min="5386" max="5386" width="2.85546875" customWidth="1"/>
    <col min="5387" max="5387" width="19.5703125" customWidth="1"/>
    <col min="5388" max="5388" width="2.7109375" customWidth="1"/>
    <col min="5389" max="5389" width="23" customWidth="1"/>
    <col min="5390" max="5390" width="3.42578125" customWidth="1"/>
    <col min="5391" max="5391" width="3.5703125" customWidth="1"/>
    <col min="5628" max="5628" width="3.7109375" customWidth="1"/>
    <col min="5629" max="5629" width="22.7109375" customWidth="1"/>
    <col min="5630" max="5630" width="3.85546875" customWidth="1"/>
    <col min="5631" max="5631" width="4" customWidth="1"/>
    <col min="5632" max="5632" width="3.5703125" customWidth="1"/>
    <col min="5633" max="5633" width="5" customWidth="1"/>
    <col min="5634" max="5634" width="4.42578125" customWidth="1"/>
    <col min="5635" max="5635" width="5.140625" customWidth="1"/>
    <col min="5636" max="5636" width="2.85546875" customWidth="1"/>
    <col min="5637" max="5637" width="23.7109375" customWidth="1"/>
    <col min="5638" max="5638" width="3" customWidth="1"/>
    <col min="5639" max="5639" width="22.7109375" customWidth="1"/>
    <col min="5640" max="5641" width="3.28515625" customWidth="1"/>
    <col min="5642" max="5642" width="2.85546875" customWidth="1"/>
    <col min="5643" max="5643" width="19.5703125" customWidth="1"/>
    <col min="5644" max="5644" width="2.7109375" customWidth="1"/>
    <col min="5645" max="5645" width="23" customWidth="1"/>
    <col min="5646" max="5646" width="3.42578125" customWidth="1"/>
    <col min="5647" max="5647" width="3.5703125" customWidth="1"/>
    <col min="5884" max="5884" width="3.7109375" customWidth="1"/>
    <col min="5885" max="5885" width="22.7109375" customWidth="1"/>
    <col min="5886" max="5886" width="3.85546875" customWidth="1"/>
    <col min="5887" max="5887" width="4" customWidth="1"/>
    <col min="5888" max="5888" width="3.5703125" customWidth="1"/>
    <col min="5889" max="5889" width="5" customWidth="1"/>
    <col min="5890" max="5890" width="4.42578125" customWidth="1"/>
    <col min="5891" max="5891" width="5.140625" customWidth="1"/>
    <col min="5892" max="5892" width="2.85546875" customWidth="1"/>
    <col min="5893" max="5893" width="23.7109375" customWidth="1"/>
    <col min="5894" max="5894" width="3" customWidth="1"/>
    <col min="5895" max="5895" width="22.7109375" customWidth="1"/>
    <col min="5896" max="5897" width="3.28515625" customWidth="1"/>
    <col min="5898" max="5898" width="2.85546875" customWidth="1"/>
    <col min="5899" max="5899" width="19.5703125" customWidth="1"/>
    <col min="5900" max="5900" width="2.7109375" customWidth="1"/>
    <col min="5901" max="5901" width="23" customWidth="1"/>
    <col min="5902" max="5902" width="3.42578125" customWidth="1"/>
    <col min="5903" max="5903" width="3.5703125" customWidth="1"/>
    <col min="6140" max="6140" width="3.7109375" customWidth="1"/>
    <col min="6141" max="6141" width="22.7109375" customWidth="1"/>
    <col min="6142" max="6142" width="3.85546875" customWidth="1"/>
    <col min="6143" max="6143" width="4" customWidth="1"/>
    <col min="6144" max="6144" width="3.5703125" customWidth="1"/>
    <col min="6145" max="6145" width="5" customWidth="1"/>
    <col min="6146" max="6146" width="4.42578125" customWidth="1"/>
    <col min="6147" max="6147" width="5.140625" customWidth="1"/>
    <col min="6148" max="6148" width="2.85546875" customWidth="1"/>
    <col min="6149" max="6149" width="23.7109375" customWidth="1"/>
    <col min="6150" max="6150" width="3" customWidth="1"/>
    <col min="6151" max="6151" width="22.7109375" customWidth="1"/>
    <col min="6152" max="6153" width="3.28515625" customWidth="1"/>
    <col min="6154" max="6154" width="2.85546875" customWidth="1"/>
    <col min="6155" max="6155" width="19.5703125" customWidth="1"/>
    <col min="6156" max="6156" width="2.7109375" customWidth="1"/>
    <col min="6157" max="6157" width="23" customWidth="1"/>
    <col min="6158" max="6158" width="3.42578125" customWidth="1"/>
    <col min="6159" max="6159" width="3.5703125" customWidth="1"/>
    <col min="6396" max="6396" width="3.7109375" customWidth="1"/>
    <col min="6397" max="6397" width="22.7109375" customWidth="1"/>
    <col min="6398" max="6398" width="3.85546875" customWidth="1"/>
    <col min="6399" max="6399" width="4" customWidth="1"/>
    <col min="6400" max="6400" width="3.5703125" customWidth="1"/>
    <col min="6401" max="6401" width="5" customWidth="1"/>
    <col min="6402" max="6402" width="4.42578125" customWidth="1"/>
    <col min="6403" max="6403" width="5.140625" customWidth="1"/>
    <col min="6404" max="6404" width="2.85546875" customWidth="1"/>
    <col min="6405" max="6405" width="23.7109375" customWidth="1"/>
    <col min="6406" max="6406" width="3" customWidth="1"/>
    <col min="6407" max="6407" width="22.7109375" customWidth="1"/>
    <col min="6408" max="6409" width="3.28515625" customWidth="1"/>
    <col min="6410" max="6410" width="2.85546875" customWidth="1"/>
    <col min="6411" max="6411" width="19.5703125" customWidth="1"/>
    <col min="6412" max="6412" width="2.7109375" customWidth="1"/>
    <col min="6413" max="6413" width="23" customWidth="1"/>
    <col min="6414" max="6414" width="3.42578125" customWidth="1"/>
    <col min="6415" max="6415" width="3.5703125" customWidth="1"/>
    <col min="6652" max="6652" width="3.7109375" customWidth="1"/>
    <col min="6653" max="6653" width="22.7109375" customWidth="1"/>
    <col min="6654" max="6654" width="3.85546875" customWidth="1"/>
    <col min="6655" max="6655" width="4" customWidth="1"/>
    <col min="6656" max="6656" width="3.5703125" customWidth="1"/>
    <col min="6657" max="6657" width="5" customWidth="1"/>
    <col min="6658" max="6658" width="4.42578125" customWidth="1"/>
    <col min="6659" max="6659" width="5.140625" customWidth="1"/>
    <col min="6660" max="6660" width="2.85546875" customWidth="1"/>
    <col min="6661" max="6661" width="23.7109375" customWidth="1"/>
    <col min="6662" max="6662" width="3" customWidth="1"/>
    <col min="6663" max="6663" width="22.7109375" customWidth="1"/>
    <col min="6664" max="6665" width="3.28515625" customWidth="1"/>
    <col min="6666" max="6666" width="2.85546875" customWidth="1"/>
    <col min="6667" max="6667" width="19.5703125" customWidth="1"/>
    <col min="6668" max="6668" width="2.7109375" customWidth="1"/>
    <col min="6669" max="6669" width="23" customWidth="1"/>
    <col min="6670" max="6670" width="3.42578125" customWidth="1"/>
    <col min="6671" max="6671" width="3.5703125" customWidth="1"/>
    <col min="6908" max="6908" width="3.7109375" customWidth="1"/>
    <col min="6909" max="6909" width="22.7109375" customWidth="1"/>
    <col min="6910" max="6910" width="3.85546875" customWidth="1"/>
    <col min="6911" max="6911" width="4" customWidth="1"/>
    <col min="6912" max="6912" width="3.5703125" customWidth="1"/>
    <col min="6913" max="6913" width="5" customWidth="1"/>
    <col min="6914" max="6914" width="4.42578125" customWidth="1"/>
    <col min="6915" max="6915" width="5.140625" customWidth="1"/>
    <col min="6916" max="6916" width="2.85546875" customWidth="1"/>
    <col min="6917" max="6917" width="23.7109375" customWidth="1"/>
    <col min="6918" max="6918" width="3" customWidth="1"/>
    <col min="6919" max="6919" width="22.7109375" customWidth="1"/>
    <col min="6920" max="6921" width="3.28515625" customWidth="1"/>
    <col min="6922" max="6922" width="2.85546875" customWidth="1"/>
    <col min="6923" max="6923" width="19.5703125" customWidth="1"/>
    <col min="6924" max="6924" width="2.7109375" customWidth="1"/>
    <col min="6925" max="6925" width="23" customWidth="1"/>
    <col min="6926" max="6926" width="3.42578125" customWidth="1"/>
    <col min="6927" max="6927" width="3.5703125" customWidth="1"/>
    <col min="7164" max="7164" width="3.7109375" customWidth="1"/>
    <col min="7165" max="7165" width="22.7109375" customWidth="1"/>
    <col min="7166" max="7166" width="3.85546875" customWidth="1"/>
    <col min="7167" max="7167" width="4" customWidth="1"/>
    <col min="7168" max="7168" width="3.5703125" customWidth="1"/>
    <col min="7169" max="7169" width="5" customWidth="1"/>
    <col min="7170" max="7170" width="4.42578125" customWidth="1"/>
    <col min="7171" max="7171" width="5.140625" customWidth="1"/>
    <col min="7172" max="7172" width="2.85546875" customWidth="1"/>
    <col min="7173" max="7173" width="23.7109375" customWidth="1"/>
    <col min="7174" max="7174" width="3" customWidth="1"/>
    <col min="7175" max="7175" width="22.7109375" customWidth="1"/>
    <col min="7176" max="7177" width="3.28515625" customWidth="1"/>
    <col min="7178" max="7178" width="2.85546875" customWidth="1"/>
    <col min="7179" max="7179" width="19.5703125" customWidth="1"/>
    <col min="7180" max="7180" width="2.7109375" customWidth="1"/>
    <col min="7181" max="7181" width="23" customWidth="1"/>
    <col min="7182" max="7182" width="3.42578125" customWidth="1"/>
    <col min="7183" max="7183" width="3.5703125" customWidth="1"/>
    <col min="7420" max="7420" width="3.7109375" customWidth="1"/>
    <col min="7421" max="7421" width="22.7109375" customWidth="1"/>
    <col min="7422" max="7422" width="3.85546875" customWidth="1"/>
    <col min="7423" max="7423" width="4" customWidth="1"/>
    <col min="7424" max="7424" width="3.5703125" customWidth="1"/>
    <col min="7425" max="7425" width="5" customWidth="1"/>
    <col min="7426" max="7426" width="4.42578125" customWidth="1"/>
    <col min="7427" max="7427" width="5.140625" customWidth="1"/>
    <col min="7428" max="7428" width="2.85546875" customWidth="1"/>
    <col min="7429" max="7429" width="23.7109375" customWidth="1"/>
    <col min="7430" max="7430" width="3" customWidth="1"/>
    <col min="7431" max="7431" width="22.7109375" customWidth="1"/>
    <col min="7432" max="7433" width="3.28515625" customWidth="1"/>
    <col min="7434" max="7434" width="2.85546875" customWidth="1"/>
    <col min="7435" max="7435" width="19.5703125" customWidth="1"/>
    <col min="7436" max="7436" width="2.7109375" customWidth="1"/>
    <col min="7437" max="7437" width="23" customWidth="1"/>
    <col min="7438" max="7438" width="3.42578125" customWidth="1"/>
    <col min="7439" max="7439" width="3.5703125" customWidth="1"/>
    <col min="7676" max="7676" width="3.7109375" customWidth="1"/>
    <col min="7677" max="7677" width="22.7109375" customWidth="1"/>
    <col min="7678" max="7678" width="3.85546875" customWidth="1"/>
    <col min="7679" max="7679" width="4" customWidth="1"/>
    <col min="7680" max="7680" width="3.5703125" customWidth="1"/>
    <col min="7681" max="7681" width="5" customWidth="1"/>
    <col min="7682" max="7682" width="4.42578125" customWidth="1"/>
    <col min="7683" max="7683" width="5.140625" customWidth="1"/>
    <col min="7684" max="7684" width="2.85546875" customWidth="1"/>
    <col min="7685" max="7685" width="23.7109375" customWidth="1"/>
    <col min="7686" max="7686" width="3" customWidth="1"/>
    <col min="7687" max="7687" width="22.7109375" customWidth="1"/>
    <col min="7688" max="7689" width="3.28515625" customWidth="1"/>
    <col min="7690" max="7690" width="2.85546875" customWidth="1"/>
    <col min="7691" max="7691" width="19.5703125" customWidth="1"/>
    <col min="7692" max="7692" width="2.7109375" customWidth="1"/>
    <col min="7693" max="7693" width="23" customWidth="1"/>
    <col min="7694" max="7694" width="3.42578125" customWidth="1"/>
    <col min="7695" max="7695" width="3.5703125" customWidth="1"/>
    <col min="7932" max="7932" width="3.7109375" customWidth="1"/>
    <col min="7933" max="7933" width="22.7109375" customWidth="1"/>
    <col min="7934" max="7934" width="3.85546875" customWidth="1"/>
    <col min="7935" max="7935" width="4" customWidth="1"/>
    <col min="7936" max="7936" width="3.5703125" customWidth="1"/>
    <col min="7937" max="7937" width="5" customWidth="1"/>
    <col min="7938" max="7938" width="4.42578125" customWidth="1"/>
    <col min="7939" max="7939" width="5.140625" customWidth="1"/>
    <col min="7940" max="7940" width="2.85546875" customWidth="1"/>
    <col min="7941" max="7941" width="23.7109375" customWidth="1"/>
    <col min="7942" max="7942" width="3" customWidth="1"/>
    <col min="7943" max="7943" width="22.7109375" customWidth="1"/>
    <col min="7944" max="7945" width="3.28515625" customWidth="1"/>
    <col min="7946" max="7946" width="2.85546875" customWidth="1"/>
    <col min="7947" max="7947" width="19.5703125" customWidth="1"/>
    <col min="7948" max="7948" width="2.7109375" customWidth="1"/>
    <col min="7949" max="7949" width="23" customWidth="1"/>
    <col min="7950" max="7950" width="3.42578125" customWidth="1"/>
    <col min="7951" max="7951" width="3.5703125" customWidth="1"/>
    <col min="8188" max="8188" width="3.7109375" customWidth="1"/>
    <col min="8189" max="8189" width="22.7109375" customWidth="1"/>
    <col min="8190" max="8190" width="3.85546875" customWidth="1"/>
    <col min="8191" max="8191" width="4" customWidth="1"/>
    <col min="8192" max="8192" width="3.5703125" customWidth="1"/>
    <col min="8193" max="8193" width="5" customWidth="1"/>
    <col min="8194" max="8194" width="4.42578125" customWidth="1"/>
    <col min="8195" max="8195" width="5.140625" customWidth="1"/>
    <col min="8196" max="8196" width="2.85546875" customWidth="1"/>
    <col min="8197" max="8197" width="23.7109375" customWidth="1"/>
    <col min="8198" max="8198" width="3" customWidth="1"/>
    <col min="8199" max="8199" width="22.7109375" customWidth="1"/>
    <col min="8200" max="8201" width="3.28515625" customWidth="1"/>
    <col min="8202" max="8202" width="2.85546875" customWidth="1"/>
    <col min="8203" max="8203" width="19.5703125" customWidth="1"/>
    <col min="8204" max="8204" width="2.7109375" customWidth="1"/>
    <col min="8205" max="8205" width="23" customWidth="1"/>
    <col min="8206" max="8206" width="3.42578125" customWidth="1"/>
    <col min="8207" max="8207" width="3.5703125" customWidth="1"/>
    <col min="8444" max="8444" width="3.7109375" customWidth="1"/>
    <col min="8445" max="8445" width="22.7109375" customWidth="1"/>
    <col min="8446" max="8446" width="3.85546875" customWidth="1"/>
    <col min="8447" max="8447" width="4" customWidth="1"/>
    <col min="8448" max="8448" width="3.5703125" customWidth="1"/>
    <col min="8449" max="8449" width="5" customWidth="1"/>
    <col min="8450" max="8450" width="4.42578125" customWidth="1"/>
    <col min="8451" max="8451" width="5.140625" customWidth="1"/>
    <col min="8452" max="8452" width="2.85546875" customWidth="1"/>
    <col min="8453" max="8453" width="23.7109375" customWidth="1"/>
    <col min="8454" max="8454" width="3" customWidth="1"/>
    <col min="8455" max="8455" width="22.7109375" customWidth="1"/>
    <col min="8456" max="8457" width="3.28515625" customWidth="1"/>
    <col min="8458" max="8458" width="2.85546875" customWidth="1"/>
    <col min="8459" max="8459" width="19.5703125" customWidth="1"/>
    <col min="8460" max="8460" width="2.7109375" customWidth="1"/>
    <col min="8461" max="8461" width="23" customWidth="1"/>
    <col min="8462" max="8462" width="3.42578125" customWidth="1"/>
    <col min="8463" max="8463" width="3.5703125" customWidth="1"/>
    <col min="8700" max="8700" width="3.7109375" customWidth="1"/>
    <col min="8701" max="8701" width="22.7109375" customWidth="1"/>
    <col min="8702" max="8702" width="3.85546875" customWidth="1"/>
    <col min="8703" max="8703" width="4" customWidth="1"/>
    <col min="8704" max="8704" width="3.5703125" customWidth="1"/>
    <col min="8705" max="8705" width="5" customWidth="1"/>
    <col min="8706" max="8706" width="4.42578125" customWidth="1"/>
    <col min="8707" max="8707" width="5.140625" customWidth="1"/>
    <col min="8708" max="8708" width="2.85546875" customWidth="1"/>
    <col min="8709" max="8709" width="23.7109375" customWidth="1"/>
    <col min="8710" max="8710" width="3" customWidth="1"/>
    <col min="8711" max="8711" width="22.7109375" customWidth="1"/>
    <col min="8712" max="8713" width="3.28515625" customWidth="1"/>
    <col min="8714" max="8714" width="2.85546875" customWidth="1"/>
    <col min="8715" max="8715" width="19.5703125" customWidth="1"/>
    <col min="8716" max="8716" width="2.7109375" customWidth="1"/>
    <col min="8717" max="8717" width="23" customWidth="1"/>
    <col min="8718" max="8718" width="3.42578125" customWidth="1"/>
    <col min="8719" max="8719" width="3.5703125" customWidth="1"/>
    <col min="8956" max="8956" width="3.7109375" customWidth="1"/>
    <col min="8957" max="8957" width="22.7109375" customWidth="1"/>
    <col min="8958" max="8958" width="3.85546875" customWidth="1"/>
    <col min="8959" max="8959" width="4" customWidth="1"/>
    <col min="8960" max="8960" width="3.5703125" customWidth="1"/>
    <col min="8961" max="8961" width="5" customWidth="1"/>
    <col min="8962" max="8962" width="4.42578125" customWidth="1"/>
    <col min="8963" max="8963" width="5.140625" customWidth="1"/>
    <col min="8964" max="8964" width="2.85546875" customWidth="1"/>
    <col min="8965" max="8965" width="23.7109375" customWidth="1"/>
    <col min="8966" max="8966" width="3" customWidth="1"/>
    <col min="8967" max="8967" width="22.7109375" customWidth="1"/>
    <col min="8968" max="8969" width="3.28515625" customWidth="1"/>
    <col min="8970" max="8970" width="2.85546875" customWidth="1"/>
    <col min="8971" max="8971" width="19.5703125" customWidth="1"/>
    <col min="8972" max="8972" width="2.7109375" customWidth="1"/>
    <col min="8973" max="8973" width="23" customWidth="1"/>
    <col min="8974" max="8974" width="3.42578125" customWidth="1"/>
    <col min="8975" max="8975" width="3.5703125" customWidth="1"/>
    <col min="9212" max="9212" width="3.7109375" customWidth="1"/>
    <col min="9213" max="9213" width="22.7109375" customWidth="1"/>
    <col min="9214" max="9214" width="3.85546875" customWidth="1"/>
    <col min="9215" max="9215" width="4" customWidth="1"/>
    <col min="9216" max="9216" width="3.5703125" customWidth="1"/>
    <col min="9217" max="9217" width="5" customWidth="1"/>
    <col min="9218" max="9218" width="4.42578125" customWidth="1"/>
    <col min="9219" max="9219" width="5.140625" customWidth="1"/>
    <col min="9220" max="9220" width="2.85546875" customWidth="1"/>
    <col min="9221" max="9221" width="23.7109375" customWidth="1"/>
    <col min="9222" max="9222" width="3" customWidth="1"/>
    <col min="9223" max="9223" width="22.7109375" customWidth="1"/>
    <col min="9224" max="9225" width="3.28515625" customWidth="1"/>
    <col min="9226" max="9226" width="2.85546875" customWidth="1"/>
    <col min="9227" max="9227" width="19.5703125" customWidth="1"/>
    <col min="9228" max="9228" width="2.7109375" customWidth="1"/>
    <col min="9229" max="9229" width="23" customWidth="1"/>
    <col min="9230" max="9230" width="3.42578125" customWidth="1"/>
    <col min="9231" max="9231" width="3.5703125" customWidth="1"/>
    <col min="9468" max="9468" width="3.7109375" customWidth="1"/>
    <col min="9469" max="9469" width="22.7109375" customWidth="1"/>
    <col min="9470" max="9470" width="3.85546875" customWidth="1"/>
    <col min="9471" max="9471" width="4" customWidth="1"/>
    <col min="9472" max="9472" width="3.5703125" customWidth="1"/>
    <col min="9473" max="9473" width="5" customWidth="1"/>
    <col min="9474" max="9474" width="4.42578125" customWidth="1"/>
    <col min="9475" max="9475" width="5.140625" customWidth="1"/>
    <col min="9476" max="9476" width="2.85546875" customWidth="1"/>
    <col min="9477" max="9477" width="23.7109375" customWidth="1"/>
    <col min="9478" max="9478" width="3" customWidth="1"/>
    <col min="9479" max="9479" width="22.7109375" customWidth="1"/>
    <col min="9480" max="9481" width="3.28515625" customWidth="1"/>
    <col min="9482" max="9482" width="2.85546875" customWidth="1"/>
    <col min="9483" max="9483" width="19.5703125" customWidth="1"/>
    <col min="9484" max="9484" width="2.7109375" customWidth="1"/>
    <col min="9485" max="9485" width="23" customWidth="1"/>
    <col min="9486" max="9486" width="3.42578125" customWidth="1"/>
    <col min="9487" max="9487" width="3.5703125" customWidth="1"/>
    <col min="9724" max="9724" width="3.7109375" customWidth="1"/>
    <col min="9725" max="9725" width="22.7109375" customWidth="1"/>
    <col min="9726" max="9726" width="3.85546875" customWidth="1"/>
    <col min="9727" max="9727" width="4" customWidth="1"/>
    <col min="9728" max="9728" width="3.5703125" customWidth="1"/>
    <col min="9729" max="9729" width="5" customWidth="1"/>
    <col min="9730" max="9730" width="4.42578125" customWidth="1"/>
    <col min="9731" max="9731" width="5.140625" customWidth="1"/>
    <col min="9732" max="9732" width="2.85546875" customWidth="1"/>
    <col min="9733" max="9733" width="23.7109375" customWidth="1"/>
    <col min="9734" max="9734" width="3" customWidth="1"/>
    <col min="9735" max="9735" width="22.7109375" customWidth="1"/>
    <col min="9736" max="9737" width="3.28515625" customWidth="1"/>
    <col min="9738" max="9738" width="2.85546875" customWidth="1"/>
    <col min="9739" max="9739" width="19.5703125" customWidth="1"/>
    <col min="9740" max="9740" width="2.7109375" customWidth="1"/>
    <col min="9741" max="9741" width="23" customWidth="1"/>
    <col min="9742" max="9742" width="3.42578125" customWidth="1"/>
    <col min="9743" max="9743" width="3.5703125" customWidth="1"/>
    <col min="9980" max="9980" width="3.7109375" customWidth="1"/>
    <col min="9981" max="9981" width="22.7109375" customWidth="1"/>
    <col min="9982" max="9982" width="3.85546875" customWidth="1"/>
    <col min="9983" max="9983" width="4" customWidth="1"/>
    <col min="9984" max="9984" width="3.5703125" customWidth="1"/>
    <col min="9985" max="9985" width="5" customWidth="1"/>
    <col min="9986" max="9986" width="4.42578125" customWidth="1"/>
    <col min="9987" max="9987" width="5.140625" customWidth="1"/>
    <col min="9988" max="9988" width="2.85546875" customWidth="1"/>
    <col min="9989" max="9989" width="23.7109375" customWidth="1"/>
    <col min="9990" max="9990" width="3" customWidth="1"/>
    <col min="9991" max="9991" width="22.7109375" customWidth="1"/>
    <col min="9992" max="9993" width="3.28515625" customWidth="1"/>
    <col min="9994" max="9994" width="2.85546875" customWidth="1"/>
    <col min="9995" max="9995" width="19.5703125" customWidth="1"/>
    <col min="9996" max="9996" width="2.7109375" customWidth="1"/>
    <col min="9997" max="9997" width="23" customWidth="1"/>
    <col min="9998" max="9998" width="3.42578125" customWidth="1"/>
    <col min="9999" max="9999" width="3.5703125" customWidth="1"/>
    <col min="10236" max="10236" width="3.7109375" customWidth="1"/>
    <col min="10237" max="10237" width="22.7109375" customWidth="1"/>
    <col min="10238" max="10238" width="3.85546875" customWidth="1"/>
    <col min="10239" max="10239" width="4" customWidth="1"/>
    <col min="10240" max="10240" width="3.5703125" customWidth="1"/>
    <col min="10241" max="10241" width="5" customWidth="1"/>
    <col min="10242" max="10242" width="4.42578125" customWidth="1"/>
    <col min="10243" max="10243" width="5.140625" customWidth="1"/>
    <col min="10244" max="10244" width="2.85546875" customWidth="1"/>
    <col min="10245" max="10245" width="23.7109375" customWidth="1"/>
    <col min="10246" max="10246" width="3" customWidth="1"/>
    <col min="10247" max="10247" width="22.7109375" customWidth="1"/>
    <col min="10248" max="10249" width="3.28515625" customWidth="1"/>
    <col min="10250" max="10250" width="2.85546875" customWidth="1"/>
    <col min="10251" max="10251" width="19.5703125" customWidth="1"/>
    <col min="10252" max="10252" width="2.7109375" customWidth="1"/>
    <col min="10253" max="10253" width="23" customWidth="1"/>
    <col min="10254" max="10254" width="3.42578125" customWidth="1"/>
    <col min="10255" max="10255" width="3.5703125" customWidth="1"/>
    <col min="10492" max="10492" width="3.7109375" customWidth="1"/>
    <col min="10493" max="10493" width="22.7109375" customWidth="1"/>
    <col min="10494" max="10494" width="3.85546875" customWidth="1"/>
    <col min="10495" max="10495" width="4" customWidth="1"/>
    <col min="10496" max="10496" width="3.5703125" customWidth="1"/>
    <col min="10497" max="10497" width="5" customWidth="1"/>
    <col min="10498" max="10498" width="4.42578125" customWidth="1"/>
    <col min="10499" max="10499" width="5.140625" customWidth="1"/>
    <col min="10500" max="10500" width="2.85546875" customWidth="1"/>
    <col min="10501" max="10501" width="23.7109375" customWidth="1"/>
    <col min="10502" max="10502" width="3" customWidth="1"/>
    <col min="10503" max="10503" width="22.7109375" customWidth="1"/>
    <col min="10504" max="10505" width="3.28515625" customWidth="1"/>
    <col min="10506" max="10506" width="2.85546875" customWidth="1"/>
    <col min="10507" max="10507" width="19.5703125" customWidth="1"/>
    <col min="10508" max="10508" width="2.7109375" customWidth="1"/>
    <col min="10509" max="10509" width="23" customWidth="1"/>
    <col min="10510" max="10510" width="3.42578125" customWidth="1"/>
    <col min="10511" max="10511" width="3.5703125" customWidth="1"/>
    <col min="10748" max="10748" width="3.7109375" customWidth="1"/>
    <col min="10749" max="10749" width="22.7109375" customWidth="1"/>
    <col min="10750" max="10750" width="3.85546875" customWidth="1"/>
    <col min="10751" max="10751" width="4" customWidth="1"/>
    <col min="10752" max="10752" width="3.5703125" customWidth="1"/>
    <col min="10753" max="10753" width="5" customWidth="1"/>
    <col min="10754" max="10754" width="4.42578125" customWidth="1"/>
    <col min="10755" max="10755" width="5.140625" customWidth="1"/>
    <col min="10756" max="10756" width="2.85546875" customWidth="1"/>
    <col min="10757" max="10757" width="23.7109375" customWidth="1"/>
    <col min="10758" max="10758" width="3" customWidth="1"/>
    <col min="10759" max="10759" width="22.7109375" customWidth="1"/>
    <col min="10760" max="10761" width="3.28515625" customWidth="1"/>
    <col min="10762" max="10762" width="2.85546875" customWidth="1"/>
    <col min="10763" max="10763" width="19.5703125" customWidth="1"/>
    <col min="10764" max="10764" width="2.7109375" customWidth="1"/>
    <col min="10765" max="10765" width="23" customWidth="1"/>
    <col min="10766" max="10766" width="3.42578125" customWidth="1"/>
    <col min="10767" max="10767" width="3.5703125" customWidth="1"/>
    <col min="11004" max="11004" width="3.7109375" customWidth="1"/>
    <col min="11005" max="11005" width="22.7109375" customWidth="1"/>
    <col min="11006" max="11006" width="3.85546875" customWidth="1"/>
    <col min="11007" max="11007" width="4" customWidth="1"/>
    <col min="11008" max="11008" width="3.5703125" customWidth="1"/>
    <col min="11009" max="11009" width="5" customWidth="1"/>
    <col min="11010" max="11010" width="4.42578125" customWidth="1"/>
    <col min="11011" max="11011" width="5.140625" customWidth="1"/>
    <col min="11012" max="11012" width="2.85546875" customWidth="1"/>
    <col min="11013" max="11013" width="23.7109375" customWidth="1"/>
    <col min="11014" max="11014" width="3" customWidth="1"/>
    <col min="11015" max="11015" width="22.7109375" customWidth="1"/>
    <col min="11016" max="11017" width="3.28515625" customWidth="1"/>
    <col min="11018" max="11018" width="2.85546875" customWidth="1"/>
    <col min="11019" max="11019" width="19.5703125" customWidth="1"/>
    <col min="11020" max="11020" width="2.7109375" customWidth="1"/>
    <col min="11021" max="11021" width="23" customWidth="1"/>
    <col min="11022" max="11022" width="3.42578125" customWidth="1"/>
    <col min="11023" max="11023" width="3.5703125" customWidth="1"/>
    <col min="11260" max="11260" width="3.7109375" customWidth="1"/>
    <col min="11261" max="11261" width="22.7109375" customWidth="1"/>
    <col min="11262" max="11262" width="3.85546875" customWidth="1"/>
    <col min="11263" max="11263" width="4" customWidth="1"/>
    <col min="11264" max="11264" width="3.5703125" customWidth="1"/>
    <col min="11265" max="11265" width="5" customWidth="1"/>
    <col min="11266" max="11266" width="4.42578125" customWidth="1"/>
    <col min="11267" max="11267" width="5.140625" customWidth="1"/>
    <col min="11268" max="11268" width="2.85546875" customWidth="1"/>
    <col min="11269" max="11269" width="23.7109375" customWidth="1"/>
    <col min="11270" max="11270" width="3" customWidth="1"/>
    <col min="11271" max="11271" width="22.7109375" customWidth="1"/>
    <col min="11272" max="11273" width="3.28515625" customWidth="1"/>
    <col min="11274" max="11274" width="2.85546875" customWidth="1"/>
    <col min="11275" max="11275" width="19.5703125" customWidth="1"/>
    <col min="11276" max="11276" width="2.7109375" customWidth="1"/>
    <col min="11277" max="11277" width="23" customWidth="1"/>
    <col min="11278" max="11278" width="3.42578125" customWidth="1"/>
    <col min="11279" max="11279" width="3.5703125" customWidth="1"/>
    <col min="11516" max="11516" width="3.7109375" customWidth="1"/>
    <col min="11517" max="11517" width="22.7109375" customWidth="1"/>
    <col min="11518" max="11518" width="3.85546875" customWidth="1"/>
    <col min="11519" max="11519" width="4" customWidth="1"/>
    <col min="11520" max="11520" width="3.5703125" customWidth="1"/>
    <col min="11521" max="11521" width="5" customWidth="1"/>
    <col min="11522" max="11522" width="4.42578125" customWidth="1"/>
    <col min="11523" max="11523" width="5.140625" customWidth="1"/>
    <col min="11524" max="11524" width="2.85546875" customWidth="1"/>
    <col min="11525" max="11525" width="23.7109375" customWidth="1"/>
    <col min="11526" max="11526" width="3" customWidth="1"/>
    <col min="11527" max="11527" width="22.7109375" customWidth="1"/>
    <col min="11528" max="11529" width="3.28515625" customWidth="1"/>
    <col min="11530" max="11530" width="2.85546875" customWidth="1"/>
    <col min="11531" max="11531" width="19.5703125" customWidth="1"/>
    <col min="11532" max="11532" width="2.7109375" customWidth="1"/>
    <col min="11533" max="11533" width="23" customWidth="1"/>
    <col min="11534" max="11534" width="3.42578125" customWidth="1"/>
    <col min="11535" max="11535" width="3.5703125" customWidth="1"/>
    <col min="11772" max="11772" width="3.7109375" customWidth="1"/>
    <col min="11773" max="11773" width="22.7109375" customWidth="1"/>
    <col min="11774" max="11774" width="3.85546875" customWidth="1"/>
    <col min="11775" max="11775" width="4" customWidth="1"/>
    <col min="11776" max="11776" width="3.5703125" customWidth="1"/>
    <col min="11777" max="11777" width="5" customWidth="1"/>
    <col min="11778" max="11778" width="4.42578125" customWidth="1"/>
    <col min="11779" max="11779" width="5.140625" customWidth="1"/>
    <col min="11780" max="11780" width="2.85546875" customWidth="1"/>
    <col min="11781" max="11781" width="23.7109375" customWidth="1"/>
    <col min="11782" max="11782" width="3" customWidth="1"/>
    <col min="11783" max="11783" width="22.7109375" customWidth="1"/>
    <col min="11784" max="11785" width="3.28515625" customWidth="1"/>
    <col min="11786" max="11786" width="2.85546875" customWidth="1"/>
    <col min="11787" max="11787" width="19.5703125" customWidth="1"/>
    <col min="11788" max="11788" width="2.7109375" customWidth="1"/>
    <col min="11789" max="11789" width="23" customWidth="1"/>
    <col min="11790" max="11790" width="3.42578125" customWidth="1"/>
    <col min="11791" max="11791" width="3.5703125" customWidth="1"/>
    <col min="12028" max="12028" width="3.7109375" customWidth="1"/>
    <col min="12029" max="12029" width="22.7109375" customWidth="1"/>
    <col min="12030" max="12030" width="3.85546875" customWidth="1"/>
    <col min="12031" max="12031" width="4" customWidth="1"/>
    <col min="12032" max="12032" width="3.5703125" customWidth="1"/>
    <col min="12033" max="12033" width="5" customWidth="1"/>
    <col min="12034" max="12034" width="4.42578125" customWidth="1"/>
    <col min="12035" max="12035" width="5.140625" customWidth="1"/>
    <col min="12036" max="12036" width="2.85546875" customWidth="1"/>
    <col min="12037" max="12037" width="23.7109375" customWidth="1"/>
    <col min="12038" max="12038" width="3" customWidth="1"/>
    <col min="12039" max="12039" width="22.7109375" customWidth="1"/>
    <col min="12040" max="12041" width="3.28515625" customWidth="1"/>
    <col min="12042" max="12042" width="2.85546875" customWidth="1"/>
    <col min="12043" max="12043" width="19.5703125" customWidth="1"/>
    <col min="12044" max="12044" width="2.7109375" customWidth="1"/>
    <col min="12045" max="12045" width="23" customWidth="1"/>
    <col min="12046" max="12046" width="3.42578125" customWidth="1"/>
    <col min="12047" max="12047" width="3.5703125" customWidth="1"/>
    <col min="12284" max="12284" width="3.7109375" customWidth="1"/>
    <col min="12285" max="12285" width="22.7109375" customWidth="1"/>
    <col min="12286" max="12286" width="3.85546875" customWidth="1"/>
    <col min="12287" max="12287" width="4" customWidth="1"/>
    <col min="12288" max="12288" width="3.5703125" customWidth="1"/>
    <col min="12289" max="12289" width="5" customWidth="1"/>
    <col min="12290" max="12290" width="4.42578125" customWidth="1"/>
    <col min="12291" max="12291" width="5.140625" customWidth="1"/>
    <col min="12292" max="12292" width="2.85546875" customWidth="1"/>
    <col min="12293" max="12293" width="23.7109375" customWidth="1"/>
    <col min="12294" max="12294" width="3" customWidth="1"/>
    <col min="12295" max="12295" width="22.7109375" customWidth="1"/>
    <col min="12296" max="12297" width="3.28515625" customWidth="1"/>
    <col min="12298" max="12298" width="2.85546875" customWidth="1"/>
    <col min="12299" max="12299" width="19.5703125" customWidth="1"/>
    <col min="12300" max="12300" width="2.7109375" customWidth="1"/>
    <col min="12301" max="12301" width="23" customWidth="1"/>
    <col min="12302" max="12302" width="3.42578125" customWidth="1"/>
    <col min="12303" max="12303" width="3.5703125" customWidth="1"/>
    <col min="12540" max="12540" width="3.7109375" customWidth="1"/>
    <col min="12541" max="12541" width="22.7109375" customWidth="1"/>
    <col min="12542" max="12542" width="3.85546875" customWidth="1"/>
    <col min="12543" max="12543" width="4" customWidth="1"/>
    <col min="12544" max="12544" width="3.5703125" customWidth="1"/>
    <col min="12545" max="12545" width="5" customWidth="1"/>
    <col min="12546" max="12546" width="4.42578125" customWidth="1"/>
    <col min="12547" max="12547" width="5.140625" customWidth="1"/>
    <col min="12548" max="12548" width="2.85546875" customWidth="1"/>
    <col min="12549" max="12549" width="23.7109375" customWidth="1"/>
    <col min="12550" max="12550" width="3" customWidth="1"/>
    <col min="12551" max="12551" width="22.7109375" customWidth="1"/>
    <col min="12552" max="12553" width="3.28515625" customWidth="1"/>
    <col min="12554" max="12554" width="2.85546875" customWidth="1"/>
    <col min="12555" max="12555" width="19.5703125" customWidth="1"/>
    <col min="12556" max="12556" width="2.7109375" customWidth="1"/>
    <col min="12557" max="12557" width="23" customWidth="1"/>
    <col min="12558" max="12558" width="3.42578125" customWidth="1"/>
    <col min="12559" max="12559" width="3.5703125" customWidth="1"/>
    <col min="12796" max="12796" width="3.7109375" customWidth="1"/>
    <col min="12797" max="12797" width="22.7109375" customWidth="1"/>
    <col min="12798" max="12798" width="3.85546875" customWidth="1"/>
    <col min="12799" max="12799" width="4" customWidth="1"/>
    <col min="12800" max="12800" width="3.5703125" customWidth="1"/>
    <col min="12801" max="12801" width="5" customWidth="1"/>
    <col min="12802" max="12802" width="4.42578125" customWidth="1"/>
    <col min="12803" max="12803" width="5.140625" customWidth="1"/>
    <col min="12804" max="12804" width="2.85546875" customWidth="1"/>
    <col min="12805" max="12805" width="23.7109375" customWidth="1"/>
    <col min="12806" max="12806" width="3" customWidth="1"/>
    <col min="12807" max="12807" width="22.7109375" customWidth="1"/>
    <col min="12808" max="12809" width="3.28515625" customWidth="1"/>
    <col min="12810" max="12810" width="2.85546875" customWidth="1"/>
    <col min="12811" max="12811" width="19.5703125" customWidth="1"/>
    <col min="12812" max="12812" width="2.7109375" customWidth="1"/>
    <col min="12813" max="12813" width="23" customWidth="1"/>
    <col min="12814" max="12814" width="3.42578125" customWidth="1"/>
    <col min="12815" max="12815" width="3.5703125" customWidth="1"/>
    <col min="13052" max="13052" width="3.7109375" customWidth="1"/>
    <col min="13053" max="13053" width="22.7109375" customWidth="1"/>
    <col min="13054" max="13054" width="3.85546875" customWidth="1"/>
    <col min="13055" max="13055" width="4" customWidth="1"/>
    <col min="13056" max="13056" width="3.5703125" customWidth="1"/>
    <col min="13057" max="13057" width="5" customWidth="1"/>
    <col min="13058" max="13058" width="4.42578125" customWidth="1"/>
    <col min="13059" max="13059" width="5.140625" customWidth="1"/>
    <col min="13060" max="13060" width="2.85546875" customWidth="1"/>
    <col min="13061" max="13061" width="23.7109375" customWidth="1"/>
    <col min="13062" max="13062" width="3" customWidth="1"/>
    <col min="13063" max="13063" width="22.7109375" customWidth="1"/>
    <col min="13064" max="13065" width="3.28515625" customWidth="1"/>
    <col min="13066" max="13066" width="2.85546875" customWidth="1"/>
    <col min="13067" max="13067" width="19.5703125" customWidth="1"/>
    <col min="13068" max="13068" width="2.7109375" customWidth="1"/>
    <col min="13069" max="13069" width="23" customWidth="1"/>
    <col min="13070" max="13070" width="3.42578125" customWidth="1"/>
    <col min="13071" max="13071" width="3.5703125" customWidth="1"/>
    <col min="13308" max="13308" width="3.7109375" customWidth="1"/>
    <col min="13309" max="13309" width="22.7109375" customWidth="1"/>
    <col min="13310" max="13310" width="3.85546875" customWidth="1"/>
    <col min="13311" max="13311" width="4" customWidth="1"/>
    <col min="13312" max="13312" width="3.5703125" customWidth="1"/>
    <col min="13313" max="13313" width="5" customWidth="1"/>
    <col min="13314" max="13314" width="4.42578125" customWidth="1"/>
    <col min="13315" max="13315" width="5.140625" customWidth="1"/>
    <col min="13316" max="13316" width="2.85546875" customWidth="1"/>
    <col min="13317" max="13317" width="23.7109375" customWidth="1"/>
    <col min="13318" max="13318" width="3" customWidth="1"/>
    <col min="13319" max="13319" width="22.7109375" customWidth="1"/>
    <col min="13320" max="13321" width="3.28515625" customWidth="1"/>
    <col min="13322" max="13322" width="2.85546875" customWidth="1"/>
    <col min="13323" max="13323" width="19.5703125" customWidth="1"/>
    <col min="13324" max="13324" width="2.7109375" customWidth="1"/>
    <col min="13325" max="13325" width="23" customWidth="1"/>
    <col min="13326" max="13326" width="3.42578125" customWidth="1"/>
    <col min="13327" max="13327" width="3.5703125" customWidth="1"/>
    <col min="13564" max="13564" width="3.7109375" customWidth="1"/>
    <col min="13565" max="13565" width="22.7109375" customWidth="1"/>
    <col min="13566" max="13566" width="3.85546875" customWidth="1"/>
    <col min="13567" max="13567" width="4" customWidth="1"/>
    <col min="13568" max="13568" width="3.5703125" customWidth="1"/>
    <col min="13569" max="13569" width="5" customWidth="1"/>
    <col min="13570" max="13570" width="4.42578125" customWidth="1"/>
    <col min="13571" max="13571" width="5.140625" customWidth="1"/>
    <col min="13572" max="13572" width="2.85546875" customWidth="1"/>
    <col min="13573" max="13573" width="23.7109375" customWidth="1"/>
    <col min="13574" max="13574" width="3" customWidth="1"/>
    <col min="13575" max="13575" width="22.7109375" customWidth="1"/>
    <col min="13576" max="13577" width="3.28515625" customWidth="1"/>
    <col min="13578" max="13578" width="2.85546875" customWidth="1"/>
    <col min="13579" max="13579" width="19.5703125" customWidth="1"/>
    <col min="13580" max="13580" width="2.7109375" customWidth="1"/>
    <col min="13581" max="13581" width="23" customWidth="1"/>
    <col min="13582" max="13582" width="3.42578125" customWidth="1"/>
    <col min="13583" max="13583" width="3.5703125" customWidth="1"/>
    <col min="13820" max="13820" width="3.7109375" customWidth="1"/>
    <col min="13821" max="13821" width="22.7109375" customWidth="1"/>
    <col min="13822" max="13822" width="3.85546875" customWidth="1"/>
    <col min="13823" max="13823" width="4" customWidth="1"/>
    <col min="13824" max="13824" width="3.5703125" customWidth="1"/>
    <col min="13825" max="13825" width="5" customWidth="1"/>
    <col min="13826" max="13826" width="4.42578125" customWidth="1"/>
    <col min="13827" max="13827" width="5.140625" customWidth="1"/>
    <col min="13828" max="13828" width="2.85546875" customWidth="1"/>
    <col min="13829" max="13829" width="23.7109375" customWidth="1"/>
    <col min="13830" max="13830" width="3" customWidth="1"/>
    <col min="13831" max="13831" width="22.7109375" customWidth="1"/>
    <col min="13832" max="13833" width="3.28515625" customWidth="1"/>
    <col min="13834" max="13834" width="2.85546875" customWidth="1"/>
    <col min="13835" max="13835" width="19.5703125" customWidth="1"/>
    <col min="13836" max="13836" width="2.7109375" customWidth="1"/>
    <col min="13837" max="13837" width="23" customWidth="1"/>
    <col min="13838" max="13838" width="3.42578125" customWidth="1"/>
    <col min="13839" max="13839" width="3.5703125" customWidth="1"/>
    <col min="14076" max="14076" width="3.7109375" customWidth="1"/>
    <col min="14077" max="14077" width="22.7109375" customWidth="1"/>
    <col min="14078" max="14078" width="3.85546875" customWidth="1"/>
    <col min="14079" max="14079" width="4" customWidth="1"/>
    <col min="14080" max="14080" width="3.5703125" customWidth="1"/>
    <col min="14081" max="14081" width="5" customWidth="1"/>
    <col min="14082" max="14082" width="4.42578125" customWidth="1"/>
    <col min="14083" max="14083" width="5.140625" customWidth="1"/>
    <col min="14084" max="14084" width="2.85546875" customWidth="1"/>
    <col min="14085" max="14085" width="23.7109375" customWidth="1"/>
    <col min="14086" max="14086" width="3" customWidth="1"/>
    <col min="14087" max="14087" width="22.7109375" customWidth="1"/>
    <col min="14088" max="14089" width="3.28515625" customWidth="1"/>
    <col min="14090" max="14090" width="2.85546875" customWidth="1"/>
    <col min="14091" max="14091" width="19.5703125" customWidth="1"/>
    <col min="14092" max="14092" width="2.7109375" customWidth="1"/>
    <col min="14093" max="14093" width="23" customWidth="1"/>
    <col min="14094" max="14094" width="3.42578125" customWidth="1"/>
    <col min="14095" max="14095" width="3.5703125" customWidth="1"/>
    <col min="14332" max="14332" width="3.7109375" customWidth="1"/>
    <col min="14333" max="14333" width="22.7109375" customWidth="1"/>
    <col min="14334" max="14334" width="3.85546875" customWidth="1"/>
    <col min="14335" max="14335" width="4" customWidth="1"/>
    <col min="14336" max="14336" width="3.5703125" customWidth="1"/>
    <col min="14337" max="14337" width="5" customWidth="1"/>
    <col min="14338" max="14338" width="4.42578125" customWidth="1"/>
    <col min="14339" max="14339" width="5.140625" customWidth="1"/>
    <col min="14340" max="14340" width="2.85546875" customWidth="1"/>
    <col min="14341" max="14341" width="23.7109375" customWidth="1"/>
    <col min="14342" max="14342" width="3" customWidth="1"/>
    <col min="14343" max="14343" width="22.7109375" customWidth="1"/>
    <col min="14344" max="14345" width="3.28515625" customWidth="1"/>
    <col min="14346" max="14346" width="2.85546875" customWidth="1"/>
    <col min="14347" max="14347" width="19.5703125" customWidth="1"/>
    <col min="14348" max="14348" width="2.7109375" customWidth="1"/>
    <col min="14349" max="14349" width="23" customWidth="1"/>
    <col min="14350" max="14350" width="3.42578125" customWidth="1"/>
    <col min="14351" max="14351" width="3.5703125" customWidth="1"/>
    <col min="14588" max="14588" width="3.7109375" customWidth="1"/>
    <col min="14589" max="14589" width="22.7109375" customWidth="1"/>
    <col min="14590" max="14590" width="3.85546875" customWidth="1"/>
    <col min="14591" max="14591" width="4" customWidth="1"/>
    <col min="14592" max="14592" width="3.5703125" customWidth="1"/>
    <col min="14593" max="14593" width="5" customWidth="1"/>
    <col min="14594" max="14594" width="4.42578125" customWidth="1"/>
    <col min="14595" max="14595" width="5.140625" customWidth="1"/>
    <col min="14596" max="14596" width="2.85546875" customWidth="1"/>
    <col min="14597" max="14597" width="23.7109375" customWidth="1"/>
    <col min="14598" max="14598" width="3" customWidth="1"/>
    <col min="14599" max="14599" width="22.7109375" customWidth="1"/>
    <col min="14600" max="14601" width="3.28515625" customWidth="1"/>
    <col min="14602" max="14602" width="2.85546875" customWidth="1"/>
    <col min="14603" max="14603" width="19.5703125" customWidth="1"/>
    <col min="14604" max="14604" width="2.7109375" customWidth="1"/>
    <col min="14605" max="14605" width="23" customWidth="1"/>
    <col min="14606" max="14606" width="3.42578125" customWidth="1"/>
    <col min="14607" max="14607" width="3.5703125" customWidth="1"/>
    <col min="14844" max="14844" width="3.7109375" customWidth="1"/>
    <col min="14845" max="14845" width="22.7109375" customWidth="1"/>
    <col min="14846" max="14846" width="3.85546875" customWidth="1"/>
    <col min="14847" max="14847" width="4" customWidth="1"/>
    <col min="14848" max="14848" width="3.5703125" customWidth="1"/>
    <col min="14849" max="14849" width="5" customWidth="1"/>
    <col min="14850" max="14850" width="4.42578125" customWidth="1"/>
    <col min="14851" max="14851" width="5.140625" customWidth="1"/>
    <col min="14852" max="14852" width="2.85546875" customWidth="1"/>
    <col min="14853" max="14853" width="23.7109375" customWidth="1"/>
    <col min="14854" max="14854" width="3" customWidth="1"/>
    <col min="14855" max="14855" width="22.7109375" customWidth="1"/>
    <col min="14856" max="14857" width="3.28515625" customWidth="1"/>
    <col min="14858" max="14858" width="2.85546875" customWidth="1"/>
    <col min="14859" max="14859" width="19.5703125" customWidth="1"/>
    <col min="14860" max="14860" width="2.7109375" customWidth="1"/>
    <col min="14861" max="14861" width="23" customWidth="1"/>
    <col min="14862" max="14862" width="3.42578125" customWidth="1"/>
    <col min="14863" max="14863" width="3.5703125" customWidth="1"/>
    <col min="15100" max="15100" width="3.7109375" customWidth="1"/>
    <col min="15101" max="15101" width="22.7109375" customWidth="1"/>
    <col min="15102" max="15102" width="3.85546875" customWidth="1"/>
    <col min="15103" max="15103" width="4" customWidth="1"/>
    <col min="15104" max="15104" width="3.5703125" customWidth="1"/>
    <col min="15105" max="15105" width="5" customWidth="1"/>
    <col min="15106" max="15106" width="4.42578125" customWidth="1"/>
    <col min="15107" max="15107" width="5.140625" customWidth="1"/>
    <col min="15108" max="15108" width="2.85546875" customWidth="1"/>
    <col min="15109" max="15109" width="23.7109375" customWidth="1"/>
    <col min="15110" max="15110" width="3" customWidth="1"/>
    <col min="15111" max="15111" width="22.7109375" customWidth="1"/>
    <col min="15112" max="15113" width="3.28515625" customWidth="1"/>
    <col min="15114" max="15114" width="2.85546875" customWidth="1"/>
    <col min="15115" max="15115" width="19.5703125" customWidth="1"/>
    <col min="15116" max="15116" width="2.7109375" customWidth="1"/>
    <col min="15117" max="15117" width="23" customWidth="1"/>
    <col min="15118" max="15118" width="3.42578125" customWidth="1"/>
    <col min="15119" max="15119" width="3.5703125" customWidth="1"/>
    <col min="15356" max="15356" width="3.7109375" customWidth="1"/>
    <col min="15357" max="15357" width="22.7109375" customWidth="1"/>
    <col min="15358" max="15358" width="3.85546875" customWidth="1"/>
    <col min="15359" max="15359" width="4" customWidth="1"/>
    <col min="15360" max="15360" width="3.5703125" customWidth="1"/>
    <col min="15361" max="15361" width="5" customWidth="1"/>
    <col min="15362" max="15362" width="4.42578125" customWidth="1"/>
    <col min="15363" max="15363" width="5.140625" customWidth="1"/>
    <col min="15364" max="15364" width="2.85546875" customWidth="1"/>
    <col min="15365" max="15365" width="23.7109375" customWidth="1"/>
    <col min="15366" max="15366" width="3" customWidth="1"/>
    <col min="15367" max="15367" width="22.7109375" customWidth="1"/>
    <col min="15368" max="15369" width="3.28515625" customWidth="1"/>
    <col min="15370" max="15370" width="2.85546875" customWidth="1"/>
    <col min="15371" max="15371" width="19.5703125" customWidth="1"/>
    <col min="15372" max="15372" width="2.7109375" customWidth="1"/>
    <col min="15373" max="15373" width="23" customWidth="1"/>
    <col min="15374" max="15374" width="3.42578125" customWidth="1"/>
    <col min="15375" max="15375" width="3.5703125" customWidth="1"/>
    <col min="15612" max="15612" width="3.7109375" customWidth="1"/>
    <col min="15613" max="15613" width="22.7109375" customWidth="1"/>
    <col min="15614" max="15614" width="3.85546875" customWidth="1"/>
    <col min="15615" max="15615" width="4" customWidth="1"/>
    <col min="15616" max="15616" width="3.5703125" customWidth="1"/>
    <col min="15617" max="15617" width="5" customWidth="1"/>
    <col min="15618" max="15618" width="4.42578125" customWidth="1"/>
    <col min="15619" max="15619" width="5.140625" customWidth="1"/>
    <col min="15620" max="15620" width="2.85546875" customWidth="1"/>
    <col min="15621" max="15621" width="23.7109375" customWidth="1"/>
    <col min="15622" max="15622" width="3" customWidth="1"/>
    <col min="15623" max="15623" width="22.7109375" customWidth="1"/>
    <col min="15624" max="15625" width="3.28515625" customWidth="1"/>
    <col min="15626" max="15626" width="2.85546875" customWidth="1"/>
    <col min="15627" max="15627" width="19.5703125" customWidth="1"/>
    <col min="15628" max="15628" width="2.7109375" customWidth="1"/>
    <col min="15629" max="15629" width="23" customWidth="1"/>
    <col min="15630" max="15630" width="3.42578125" customWidth="1"/>
    <col min="15631" max="15631" width="3.5703125" customWidth="1"/>
    <col min="15868" max="15868" width="3.7109375" customWidth="1"/>
    <col min="15869" max="15869" width="22.7109375" customWidth="1"/>
    <col min="15870" max="15870" width="3.85546875" customWidth="1"/>
    <col min="15871" max="15871" width="4" customWidth="1"/>
    <col min="15872" max="15872" width="3.5703125" customWidth="1"/>
    <col min="15873" max="15873" width="5" customWidth="1"/>
    <col min="15874" max="15874" width="4.42578125" customWidth="1"/>
    <col min="15875" max="15875" width="5.140625" customWidth="1"/>
    <col min="15876" max="15876" width="2.85546875" customWidth="1"/>
    <col min="15877" max="15877" width="23.7109375" customWidth="1"/>
    <col min="15878" max="15878" width="3" customWidth="1"/>
    <col min="15879" max="15879" width="22.7109375" customWidth="1"/>
    <col min="15880" max="15881" width="3.28515625" customWidth="1"/>
    <col min="15882" max="15882" width="2.85546875" customWidth="1"/>
    <col min="15883" max="15883" width="19.5703125" customWidth="1"/>
    <col min="15884" max="15884" width="2.7109375" customWidth="1"/>
    <col min="15885" max="15885" width="23" customWidth="1"/>
    <col min="15886" max="15886" width="3.42578125" customWidth="1"/>
    <col min="15887" max="15887" width="3.5703125" customWidth="1"/>
    <col min="16124" max="16124" width="3.7109375" customWidth="1"/>
    <col min="16125" max="16125" width="22.7109375" customWidth="1"/>
    <col min="16126" max="16126" width="3.85546875" customWidth="1"/>
    <col min="16127" max="16127" width="4" customWidth="1"/>
    <col min="16128" max="16128" width="3.5703125" customWidth="1"/>
    <col min="16129" max="16129" width="5" customWidth="1"/>
    <col min="16130" max="16130" width="4.42578125" customWidth="1"/>
    <col min="16131" max="16131" width="5.140625" customWidth="1"/>
    <col min="16132" max="16132" width="2.85546875" customWidth="1"/>
    <col min="16133" max="16133" width="23.7109375" customWidth="1"/>
    <col min="16134" max="16134" width="3" customWidth="1"/>
    <col min="16135" max="16135" width="22.7109375" customWidth="1"/>
    <col min="16136" max="16137" width="3.28515625" customWidth="1"/>
    <col min="16138" max="16138" width="2.85546875" customWidth="1"/>
    <col min="16139" max="16139" width="19.5703125" customWidth="1"/>
    <col min="16140" max="16140" width="2.7109375" customWidth="1"/>
    <col min="16141" max="16141" width="23" customWidth="1"/>
    <col min="16142" max="16142" width="3.42578125" customWidth="1"/>
    <col min="16143" max="16143" width="3.5703125" customWidth="1"/>
  </cols>
  <sheetData>
    <row r="1" spans="1:16" ht="15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1"/>
    </row>
    <row r="2" spans="1:16" ht="15" customHeight="1">
      <c r="N2" s="3"/>
      <c r="O2" s="3"/>
      <c r="P2" s="3"/>
    </row>
    <row r="3" spans="1:16" s="3" customFormat="1" ht="15" customHeight="1">
      <c r="B3" s="66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5"/>
      <c r="O3" s="65"/>
    </row>
    <row r="4" spans="1:16" s="3" customFormat="1">
      <c r="B4" s="66" t="s">
        <v>34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5"/>
      <c r="O4" s="65"/>
    </row>
    <row r="5" spans="1:16" s="3" customFormat="1" ht="15" customHeight="1">
      <c r="B5" s="66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5"/>
      <c r="O5" s="65"/>
    </row>
    <row r="6" spans="1:16" ht="1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5"/>
      <c r="O6" s="65"/>
      <c r="P6" s="3"/>
    </row>
    <row r="7" spans="1:16" ht="15" customHeight="1" thickBot="1">
      <c r="F7" s="3"/>
      <c r="G7" s="3"/>
      <c r="H7" s="3"/>
      <c r="I7" s="3"/>
      <c r="J7" s="3"/>
      <c r="K7" s="3"/>
      <c r="L7" s="3"/>
      <c r="M7" s="3"/>
    </row>
    <row r="8" spans="1:16" s="3" customFormat="1" ht="16.5" customHeight="1" thickBot="1">
      <c r="A8" s="23" t="s">
        <v>30</v>
      </c>
      <c r="B8" s="24"/>
      <c r="F8" s="10"/>
      <c r="G8" s="98" t="s">
        <v>27</v>
      </c>
      <c r="H8" s="39" t="s">
        <v>1</v>
      </c>
      <c r="I8" s="40" t="s">
        <v>2</v>
      </c>
      <c r="J8" s="41" t="s">
        <v>3</v>
      </c>
      <c r="K8" s="41" t="s">
        <v>4</v>
      </c>
      <c r="L8" s="42" t="s">
        <v>5</v>
      </c>
      <c r="M8" s="42" t="s">
        <v>6</v>
      </c>
      <c r="N8" s="43" t="s">
        <v>19</v>
      </c>
    </row>
    <row r="9" spans="1:16" s="3" customFormat="1" ht="15.75" customHeight="1">
      <c r="C9" s="3" t="s">
        <v>54</v>
      </c>
      <c r="F9" s="209">
        <v>1</v>
      </c>
      <c r="G9" s="210" t="s">
        <v>8</v>
      </c>
      <c r="H9" s="211">
        <f>COUNT(Q35,E38,D33,R21,Q27,E22,E29)</f>
        <v>6</v>
      </c>
      <c r="I9" s="211">
        <f>IF(Q35&gt;R35,1,0)+IF(E38&gt;D38,1,0)+IF(D33&gt;E33,1,0)+IF(R21&gt;Q21,1,0)+IF(Q27&gt;R27,1,0)+IF(E22&gt;D22,1,0)+IF(E29&gt;D29,1,0)</f>
        <v>5</v>
      </c>
      <c r="J9" s="211">
        <f>IF(Q35&lt;R35,1,0)+IF(E38&lt;D38,1,0)+IF(D33&lt;E33,1,0)+IF(R21&lt;Q21,1,0)+IF(Q27&lt;R27,1,0)+IF(E22&lt;D22,1,0)+IF(D29&gt;E29,1,0)</f>
        <v>1</v>
      </c>
      <c r="K9" s="211">
        <f>VALUE(Q35+E38+D33+R21+Q27+E22+E29)</f>
        <v>23</v>
      </c>
      <c r="L9" s="211">
        <f>VALUE(R35+D38+E33+Q21+R27+D22+D29)</f>
        <v>7</v>
      </c>
      <c r="M9" s="211">
        <f t="shared" ref="M9:M15" si="0">AVERAGE(K9-L9)</f>
        <v>16</v>
      </c>
      <c r="N9" s="212" t="s">
        <v>93</v>
      </c>
    </row>
    <row r="10" spans="1:16" s="3" customFormat="1" ht="15.75" customHeight="1">
      <c r="F10" s="79">
        <v>2</v>
      </c>
      <c r="G10" s="140" t="s">
        <v>42</v>
      </c>
      <c r="H10" s="12">
        <f>COUNT(D26,R35,D34,R20,Q28,E21,E41)</f>
        <v>6</v>
      </c>
      <c r="I10" s="12">
        <f>IF(D26&gt;E26,1,0)+IF(R35&gt;Q35,1,0)+IF(D34&gt;E34,1,0)+IF(R20&gt;Q20,1,0)+IF(Q28&gt;R28,1,0)+IF(E21&gt;D21,1,0)+IF(E41&gt;D41,1,0)</f>
        <v>5</v>
      </c>
      <c r="J10" s="12">
        <f>IF(D26&lt;E26,1,0)+IF(R35&lt;Q35,1,0)+IF(D34&lt;E34,1,0)+IF(R20&lt;Q20,1,0)+IF(Q28&lt;R28,1,0)+IF(E21&lt;D21,1,0)+IF(D41&gt;E41,1,0)</f>
        <v>1</v>
      </c>
      <c r="K10" s="12">
        <f>VALUE(D26+R35+D34+R20+Q28+E21+E41)</f>
        <v>22</v>
      </c>
      <c r="L10" s="12">
        <f>VALUE(E26+Q35+E34+Q20+R28+D21+D41)</f>
        <v>8</v>
      </c>
      <c r="M10" s="12">
        <f t="shared" si="0"/>
        <v>14</v>
      </c>
      <c r="N10" s="56" t="s">
        <v>94</v>
      </c>
    </row>
    <row r="11" spans="1:16" s="3" customFormat="1" ht="15.95" customHeight="1">
      <c r="F11" s="81">
        <v>3</v>
      </c>
      <c r="G11" s="140" t="s">
        <v>35</v>
      </c>
      <c r="H11" s="12">
        <f>COUNT(D27,R34,D38,E34,Q29,E20,Q23)</f>
        <v>6</v>
      </c>
      <c r="I11" s="12">
        <f>IF(D27&gt;E27,1,0)+IF(R34&gt;Q34,1,0)+IF(D38&gt;E38,1,0)+IF(E34&gt;D34,1,0)+IF(Q29&gt;R29,1,0)+IF(E20&gt;D20,1,0)+IF(Q23&gt;R23,1,0)</f>
        <v>4</v>
      </c>
      <c r="J11" s="12">
        <f>IF(D27&lt;E27,1,0)+IF(R34&lt;Q34,1,0)+IF(D38&lt;E38,1,0)+IF(E34&lt;D34,1,0)+IF(Q29&lt;R29,1,0)+IF(E20&lt;D20,1,0)</f>
        <v>2</v>
      </c>
      <c r="K11" s="12">
        <f>VALUE(D27+R34+D38+E34+Q29+E20)</f>
        <v>16</v>
      </c>
      <c r="L11" s="12">
        <f>VALUE(E27+Q34+E38+D34+R29+D20)</f>
        <v>14</v>
      </c>
      <c r="M11" s="12">
        <f t="shared" si="0"/>
        <v>2</v>
      </c>
      <c r="N11" s="56"/>
    </row>
    <row r="12" spans="1:16" s="3" customFormat="1" ht="15.95" customHeight="1">
      <c r="A12"/>
      <c r="D12" s="2"/>
      <c r="F12" s="81">
        <v>4</v>
      </c>
      <c r="G12" s="121" t="s">
        <v>11</v>
      </c>
      <c r="H12" s="13">
        <f>COUNT(D28,R33,D39,E33,Q20,R29,D23)</f>
        <v>6</v>
      </c>
      <c r="I12" s="13">
        <f>IF(D28&gt;E28,1,0)+IF(R33&gt;Q33,1,0)+IF(D39&gt;E39,1,0)+IF(E33&gt;D33,1,0)+IF(Q20&gt;R20,1,0)+IF(R29&gt;Q29,1,0)+IF(D23&gt;E23,1,0)</f>
        <v>3</v>
      </c>
      <c r="J12" s="13">
        <f>H12-I12</f>
        <v>3</v>
      </c>
      <c r="K12" s="13">
        <f>VALUE(D28+D39+E34+Q20+R29)</f>
        <v>13</v>
      </c>
      <c r="L12" s="13">
        <f>VALUE(E28+D40+E32+Q21+R28+D20)</f>
        <v>10</v>
      </c>
      <c r="M12" s="13">
        <f t="shared" si="0"/>
        <v>3</v>
      </c>
      <c r="N12" s="56"/>
    </row>
    <row r="13" spans="1:16" s="3" customFormat="1" ht="15.95" customHeight="1">
      <c r="F13" s="79">
        <v>5</v>
      </c>
      <c r="G13" s="121" t="s">
        <v>53</v>
      </c>
      <c r="H13" s="13">
        <f>COUNT(E28,D40,E32,Q21,R28,D20,Q36)</f>
        <v>6</v>
      </c>
      <c r="I13" s="13">
        <f>IF(E28&gt;D28,1,0)+IF(D40&gt;E40,1,0)+IF(E32&gt;D32,1,0)+IF(Q21&gt;R21,1,0)+IF(R28&gt;Q28,1,0)+IF(D20&gt;E20,1,0)+IF(Q36&gt;R36,1,0)</f>
        <v>1</v>
      </c>
      <c r="J13" s="13">
        <f t="shared" ref="J13:J15" si="1">H13-I13</f>
        <v>5</v>
      </c>
      <c r="K13" s="13">
        <f>VALUE(E28+D40+E32+Q21+R28+D20)</f>
        <v>10</v>
      </c>
      <c r="L13" s="13">
        <f>VALUE(D28+E40+D32+R21+Q28+E20)</f>
        <v>20</v>
      </c>
      <c r="M13" s="13">
        <f t="shared" si="0"/>
        <v>-10</v>
      </c>
      <c r="N13" s="56"/>
      <c r="O13" s="54"/>
    </row>
    <row r="14" spans="1:16" s="3" customFormat="1" ht="15.95" customHeight="1">
      <c r="F14" s="81">
        <v>6</v>
      </c>
      <c r="G14" s="121" t="s">
        <v>9</v>
      </c>
      <c r="H14" s="13">
        <f>COUNT(E27,Q33,E40,Q22,R27,D21,D35)</f>
        <v>6</v>
      </c>
      <c r="I14" s="13">
        <f>IF(E27&gt;D27,1,0)+IF(Q33&gt;R33,1,0)+IF(E40&gt;D40,1,0)+IF(Q22&gt;R22,1,0)+IF(R27&gt;Q27,1,0)+IF(D21&gt;E21,1,0)+IF(D35&gt;E35,1,0)</f>
        <v>1</v>
      </c>
      <c r="J14" s="13">
        <f t="shared" si="1"/>
        <v>5</v>
      </c>
      <c r="K14" s="13">
        <f>VALUE(E27+Q33+E40+Q22+R27+D21)</f>
        <v>9</v>
      </c>
      <c r="L14" s="13">
        <f>VALUE(D27+R33+D40+R22+Q27+E21)</f>
        <v>21</v>
      </c>
      <c r="M14" s="13">
        <f t="shared" si="0"/>
        <v>-12</v>
      </c>
      <c r="N14" s="57"/>
    </row>
    <row r="15" spans="1:16" s="3" customFormat="1" ht="15.95" customHeight="1">
      <c r="F15" s="81">
        <v>7</v>
      </c>
      <c r="G15" s="121" t="s">
        <v>10</v>
      </c>
      <c r="H15" s="13">
        <f>COUNT(E26,Q34,E39,D32,R22,D22,R30)</f>
        <v>6</v>
      </c>
      <c r="I15" s="13">
        <f>IF(E26&gt;D26,1,0)+IF(Q34&gt;R34,1,0)+IF(E39&gt;D39,1,0)+IF(D32&gt;E32,1,0)+IF(R22&gt;Q22,1,0)+IF(D22&gt;E22,1,0)+IF(R30&gt;Q30,1,0)</f>
        <v>2</v>
      </c>
      <c r="J15" s="13">
        <f t="shared" si="1"/>
        <v>4</v>
      </c>
      <c r="K15" s="13">
        <f>VALUE(E26+Q34+E39+D32+R22+D22)</f>
        <v>11</v>
      </c>
      <c r="L15" s="13">
        <f>VALUE(D26+R34+D39+E32+Q22+E22)</f>
        <v>19</v>
      </c>
      <c r="M15" s="13">
        <f t="shared" si="0"/>
        <v>-8</v>
      </c>
      <c r="N15" s="57"/>
    </row>
    <row r="16" spans="1:16" s="3" customFormat="1" ht="15" customHeight="1">
      <c r="A16" s="59"/>
      <c r="B16" s="59"/>
      <c r="C16" s="59"/>
      <c r="D16" s="59"/>
      <c r="E16" s="59"/>
      <c r="F16" s="119"/>
      <c r="G16" s="128" t="s">
        <v>13</v>
      </c>
      <c r="H16" s="115"/>
      <c r="I16" s="115"/>
      <c r="J16" s="115"/>
      <c r="K16" s="115"/>
      <c r="L16" s="115"/>
      <c r="M16" s="115"/>
      <c r="N16" s="115"/>
    </row>
    <row r="17" spans="1:24" s="107" customFormat="1" ht="15" customHeight="1">
      <c r="F17" s="119"/>
      <c r="G17" s="127"/>
      <c r="H17" s="115"/>
      <c r="I17" s="115"/>
      <c r="J17" s="115"/>
      <c r="K17" s="115"/>
      <c r="L17" s="115"/>
      <c r="M17" s="115"/>
      <c r="N17" s="115"/>
    </row>
    <row r="18" spans="1:24" s="3" customFormat="1" ht="15" customHeight="1"/>
    <row r="19" spans="1:24" s="3" customFormat="1" ht="15" customHeight="1">
      <c r="A19" s="44" t="s">
        <v>80</v>
      </c>
      <c r="B19" s="45"/>
      <c r="C19" s="38"/>
      <c r="D19" s="46"/>
      <c r="E19"/>
      <c r="N19" s="44" t="s">
        <v>68</v>
      </c>
      <c r="O19" s="45"/>
      <c r="P19" s="38"/>
      <c r="Q19" s="46"/>
      <c r="R19"/>
    </row>
    <row r="20" spans="1:24" s="3" customFormat="1" ht="15" customHeight="1">
      <c r="A20" s="129" t="str">
        <f>G13</f>
        <v>PLAYAS SANTA PONSA TC</v>
      </c>
      <c r="B20" s="130" t="s">
        <v>7</v>
      </c>
      <c r="C20" s="131" t="str">
        <f>G11</f>
        <v>OPEN MARRATXI</v>
      </c>
      <c r="D20" s="60">
        <v>2</v>
      </c>
      <c r="E20" s="60">
        <v>3</v>
      </c>
      <c r="N20" s="129" t="str">
        <f>G12</f>
        <v>SPORTING TC</v>
      </c>
      <c r="O20" s="130" t="s">
        <v>7</v>
      </c>
      <c r="P20" s="131" t="str">
        <f>G10</f>
        <v>POL. PRINCIPES DE ESPAÑA</v>
      </c>
      <c r="Q20" s="60">
        <v>1</v>
      </c>
      <c r="R20" s="60">
        <v>4</v>
      </c>
    </row>
    <row r="21" spans="1:24" s="3" customFormat="1" ht="15" customHeight="1">
      <c r="A21" s="129" t="str">
        <f>G14</f>
        <v>CT ARENAL</v>
      </c>
      <c r="B21" s="130" t="s">
        <v>7</v>
      </c>
      <c r="C21" s="131" t="str">
        <f>G10</f>
        <v>POL. PRINCIPES DE ESPAÑA</v>
      </c>
      <c r="D21" s="60">
        <v>0</v>
      </c>
      <c r="E21" s="60">
        <v>5</v>
      </c>
      <c r="F21" s="230">
        <v>44122</v>
      </c>
      <c r="G21" s="231"/>
      <c r="N21" s="129" t="str">
        <f>G13</f>
        <v>PLAYAS SANTA PONSA TC</v>
      </c>
      <c r="O21" s="130" t="s">
        <v>7</v>
      </c>
      <c r="P21" s="131" t="str">
        <f>G9</f>
        <v>CT MANACOR</v>
      </c>
      <c r="Q21" s="60">
        <v>0</v>
      </c>
      <c r="R21" s="60">
        <v>5</v>
      </c>
      <c r="S21" s="196"/>
    </row>
    <row r="22" spans="1:24" s="3" customFormat="1" ht="15" customHeight="1">
      <c r="A22" s="129" t="str">
        <f>G15</f>
        <v>CT LA SALLE</v>
      </c>
      <c r="B22" s="130" t="s">
        <v>7</v>
      </c>
      <c r="C22" s="131" t="str">
        <f>G9</f>
        <v>CT MANACOR</v>
      </c>
      <c r="D22" s="60">
        <v>4</v>
      </c>
      <c r="E22" s="60">
        <v>1</v>
      </c>
      <c r="N22" s="129" t="str">
        <f>G14</f>
        <v>CT ARENAL</v>
      </c>
      <c r="O22" s="130" t="s">
        <v>7</v>
      </c>
      <c r="P22" s="131" t="str">
        <f>G15</f>
        <v>CT LA SALLE</v>
      </c>
      <c r="Q22" s="60">
        <v>3</v>
      </c>
      <c r="R22" s="60">
        <v>2</v>
      </c>
    </row>
    <row r="23" spans="1:24" s="3" customFormat="1" ht="15" customHeight="1">
      <c r="A23" s="129" t="str">
        <f>G12</f>
        <v>SPORTING TC</v>
      </c>
      <c r="B23" s="130" t="s">
        <v>7</v>
      </c>
      <c r="C23" s="125" t="str">
        <f>G16</f>
        <v>DESCANSA</v>
      </c>
      <c r="D23" s="124"/>
      <c r="E23" s="124"/>
      <c r="N23" s="129" t="str">
        <f>G11</f>
        <v>OPEN MARRATXI</v>
      </c>
      <c r="O23" s="71" t="s">
        <v>7</v>
      </c>
      <c r="P23" s="125" t="str">
        <f>G16</f>
        <v>DESCANSA</v>
      </c>
      <c r="Q23" s="124"/>
      <c r="R23" s="124"/>
    </row>
    <row r="24" spans="1:24" s="3" customFormat="1" ht="15" customHeight="1"/>
    <row r="25" spans="1:24" s="3" customFormat="1" ht="15" customHeight="1">
      <c r="A25" s="44" t="s">
        <v>55</v>
      </c>
      <c r="B25" s="45"/>
      <c r="C25" s="38"/>
      <c r="E25"/>
      <c r="F25"/>
    </row>
    <row r="26" spans="1:24" s="3" customFormat="1" ht="15" customHeight="1">
      <c r="A26" s="129" t="str">
        <f>G10</f>
        <v>POL. PRINCIPES DE ESPAÑA</v>
      </c>
      <c r="B26" s="130" t="s">
        <v>7</v>
      </c>
      <c r="C26" s="131" t="str">
        <f>G15</f>
        <v>CT LA SALLE</v>
      </c>
      <c r="D26" s="60">
        <v>5</v>
      </c>
      <c r="E26" s="60">
        <v>0</v>
      </c>
      <c r="F26" s="63"/>
      <c r="M26" s="4"/>
      <c r="N26" s="44" t="s">
        <v>67</v>
      </c>
      <c r="O26" s="45"/>
      <c r="P26" s="38"/>
      <c r="Q26" s="46"/>
      <c r="R26"/>
    </row>
    <row r="27" spans="1:24" s="3" customFormat="1" ht="15" customHeight="1">
      <c r="A27" s="129" t="str">
        <f>G11</f>
        <v>OPEN MARRATXI</v>
      </c>
      <c r="B27" s="130" t="s">
        <v>7</v>
      </c>
      <c r="C27" s="131" t="str">
        <f>G14</f>
        <v>CT ARENAL</v>
      </c>
      <c r="D27" s="60">
        <v>4</v>
      </c>
      <c r="E27" s="60">
        <v>1</v>
      </c>
      <c r="F27" s="63"/>
      <c r="M27" s="4"/>
      <c r="N27" s="129" t="str">
        <f>G9</f>
        <v>CT MANACOR</v>
      </c>
      <c r="O27" s="130" t="s">
        <v>7</v>
      </c>
      <c r="P27" s="131" t="str">
        <f>G14</f>
        <v>CT ARENAL</v>
      </c>
      <c r="Q27" s="60">
        <v>4</v>
      </c>
      <c r="R27" s="60">
        <v>1</v>
      </c>
      <c r="S27" s="63"/>
    </row>
    <row r="28" spans="1:24" s="3" customFormat="1" ht="15" customHeight="1">
      <c r="A28" s="129" t="str">
        <f>G12</f>
        <v>SPORTING TC</v>
      </c>
      <c r="B28" s="130" t="s">
        <v>7</v>
      </c>
      <c r="C28" s="131" t="str">
        <f>G13</f>
        <v>PLAYAS SANTA PONSA TC</v>
      </c>
      <c r="D28" s="60">
        <v>3</v>
      </c>
      <c r="E28" s="60">
        <v>2</v>
      </c>
      <c r="F28" s="63"/>
      <c r="M28" s="4"/>
      <c r="N28" s="129" t="str">
        <f>G10</f>
        <v>POL. PRINCIPES DE ESPAÑA</v>
      </c>
      <c r="O28" s="130" t="s">
        <v>7</v>
      </c>
      <c r="P28" s="131" t="str">
        <f>G13</f>
        <v>PLAYAS SANTA PONSA TC</v>
      </c>
      <c r="Q28" s="60">
        <v>3</v>
      </c>
      <c r="R28" s="60">
        <v>2</v>
      </c>
      <c r="S28" s="196" t="s">
        <v>91</v>
      </c>
    </row>
    <row r="29" spans="1:24" s="3" customFormat="1" ht="15" customHeight="1">
      <c r="A29" s="126" t="str">
        <f>G16</f>
        <v>DESCANSA</v>
      </c>
      <c r="B29" s="130" t="s">
        <v>7</v>
      </c>
      <c r="C29" s="131" t="str">
        <f>G9</f>
        <v>CT MANACOR</v>
      </c>
      <c r="D29" s="124"/>
      <c r="E29" s="124"/>
      <c r="F29"/>
      <c r="N29" s="129" t="str">
        <f>G11</f>
        <v>OPEN MARRATXI</v>
      </c>
      <c r="O29" s="130" t="s">
        <v>7</v>
      </c>
      <c r="P29" s="131" t="str">
        <f>G12</f>
        <v>SPORTING TC</v>
      </c>
      <c r="Q29" s="60">
        <v>3</v>
      </c>
      <c r="R29" s="60">
        <v>2</v>
      </c>
    </row>
    <row r="30" spans="1:24" s="3" customFormat="1" ht="15" customHeight="1">
      <c r="N30" s="126" t="str">
        <f>G16</f>
        <v>DESCANSA</v>
      </c>
      <c r="O30" s="130" t="s">
        <v>7</v>
      </c>
      <c r="P30" s="131" t="str">
        <f>G15</f>
        <v>CT LA SALLE</v>
      </c>
      <c r="Q30" s="124"/>
      <c r="R30" s="124"/>
    </row>
    <row r="31" spans="1:24" s="3" customFormat="1" ht="15.75">
      <c r="A31" s="44" t="s">
        <v>59</v>
      </c>
      <c r="B31" s="45"/>
      <c r="C31" s="38"/>
      <c r="D31" s="46"/>
      <c r="E31"/>
    </row>
    <row r="32" spans="1:24" s="3" customFormat="1" ht="15.75">
      <c r="A32" s="129" t="str">
        <f>G15</f>
        <v>CT LA SALLE</v>
      </c>
      <c r="B32" s="130" t="s">
        <v>7</v>
      </c>
      <c r="C32" s="131" t="str">
        <f>G13</f>
        <v>PLAYAS SANTA PONSA TC</v>
      </c>
      <c r="D32" s="60">
        <v>4</v>
      </c>
      <c r="E32" s="60">
        <v>1</v>
      </c>
      <c r="N32" s="44" t="s">
        <v>75</v>
      </c>
      <c r="O32" s="45"/>
      <c r="W32" s="46"/>
      <c r="X32"/>
    </row>
    <row r="33" spans="1:19" s="3" customFormat="1" ht="15" customHeight="1">
      <c r="A33" s="129" t="str">
        <f>G9</f>
        <v>CT MANACOR</v>
      </c>
      <c r="B33" s="130" t="s">
        <v>7</v>
      </c>
      <c r="C33" s="131" t="str">
        <f>G12</f>
        <v>SPORTING TC</v>
      </c>
      <c r="D33" s="60">
        <v>5</v>
      </c>
      <c r="E33" s="60">
        <v>0</v>
      </c>
      <c r="F33" s="63" t="s">
        <v>84</v>
      </c>
      <c r="N33" s="129" t="str">
        <f>G14</f>
        <v>CT ARENAL</v>
      </c>
      <c r="O33" s="130" t="s">
        <v>7</v>
      </c>
      <c r="P33" s="131" t="str">
        <f>G12</f>
        <v>SPORTING TC</v>
      </c>
      <c r="Q33" s="60">
        <v>2</v>
      </c>
      <c r="R33" s="60">
        <v>3</v>
      </c>
    </row>
    <row r="34" spans="1:19" s="3" customFormat="1" ht="15" customHeight="1">
      <c r="A34" s="129" t="str">
        <f>G10</f>
        <v>POL. PRINCIPES DE ESPAÑA</v>
      </c>
      <c r="B34" s="130" t="s">
        <v>7</v>
      </c>
      <c r="C34" s="131" t="str">
        <f>G11</f>
        <v>OPEN MARRATXI</v>
      </c>
      <c r="D34" s="60">
        <v>3</v>
      </c>
      <c r="E34" s="60">
        <v>2</v>
      </c>
      <c r="N34" s="129" t="str">
        <f>G15</f>
        <v>CT LA SALLE</v>
      </c>
      <c r="O34" s="130" t="s">
        <v>7</v>
      </c>
      <c r="P34" s="131" t="str">
        <f>G11</f>
        <v>OPEN MARRATXI</v>
      </c>
      <c r="Q34" s="60">
        <v>1</v>
      </c>
      <c r="R34" s="60">
        <v>4</v>
      </c>
    </row>
    <row r="35" spans="1:19" s="3" customFormat="1" ht="15" customHeight="1">
      <c r="A35" s="129" t="str">
        <f>G14</f>
        <v>CT ARENAL</v>
      </c>
      <c r="B35" s="130" t="s">
        <v>7</v>
      </c>
      <c r="C35" s="125" t="str">
        <f>G16</f>
        <v>DESCANSA</v>
      </c>
      <c r="D35" s="124"/>
      <c r="E35" s="124"/>
      <c r="N35" s="205" t="str">
        <f>G9</f>
        <v>CT MANACOR</v>
      </c>
      <c r="O35" s="206" t="s">
        <v>7</v>
      </c>
      <c r="P35" s="207" t="str">
        <f>G10</f>
        <v>POL. PRINCIPES DE ESPAÑA</v>
      </c>
      <c r="Q35" s="208">
        <v>3</v>
      </c>
      <c r="R35" s="208">
        <v>2</v>
      </c>
    </row>
    <row r="36" spans="1:19" s="3" customFormat="1" ht="15" customHeight="1">
      <c r="N36" s="129" t="str">
        <f>G13</f>
        <v>PLAYAS SANTA PONSA TC</v>
      </c>
      <c r="O36" s="130" t="s">
        <v>7</v>
      </c>
      <c r="P36" s="125" t="str">
        <f>G16</f>
        <v>DESCANSA</v>
      </c>
      <c r="Q36" s="124"/>
      <c r="R36" s="124"/>
    </row>
    <row r="37" spans="1:19" s="3" customFormat="1" ht="15" customHeight="1">
      <c r="A37" s="44" t="s">
        <v>64</v>
      </c>
      <c r="B37" s="45"/>
      <c r="C37" s="38"/>
      <c r="D37" s="46"/>
      <c r="E37"/>
    </row>
    <row r="38" spans="1:19" s="3" customFormat="1" ht="15" customHeight="1">
      <c r="A38" s="129" t="str">
        <f>G11</f>
        <v>OPEN MARRATXI</v>
      </c>
      <c r="B38" s="130" t="s">
        <v>7</v>
      </c>
      <c r="C38" s="131" t="str">
        <f>G9</f>
        <v>CT MANACOR</v>
      </c>
      <c r="D38" s="60">
        <v>0</v>
      </c>
      <c r="E38" s="60">
        <v>5</v>
      </c>
      <c r="F38" s="63"/>
    </row>
    <row r="39" spans="1:19" s="3" customFormat="1" ht="15" customHeight="1">
      <c r="A39" s="129" t="str">
        <f>G12</f>
        <v>SPORTING TC</v>
      </c>
      <c r="B39" s="130" t="s">
        <v>7</v>
      </c>
      <c r="C39" s="131" t="str">
        <f>G15</f>
        <v>CT LA SALLE</v>
      </c>
      <c r="D39" s="60">
        <v>5</v>
      </c>
      <c r="E39" s="60">
        <v>0</v>
      </c>
      <c r="F39" s="63"/>
      <c r="M39" s="65"/>
      <c r="N39" s="64" t="s">
        <v>41</v>
      </c>
      <c r="O39" s="65"/>
      <c r="P39" s="65"/>
      <c r="Q39" s="65"/>
      <c r="R39" s="65"/>
      <c r="S39" s="65"/>
    </row>
    <row r="40" spans="1:19" s="3" customFormat="1" ht="15" customHeight="1">
      <c r="A40" s="129" t="str">
        <f>G13</f>
        <v>PLAYAS SANTA PONSA TC</v>
      </c>
      <c r="B40" s="130" t="s">
        <v>7</v>
      </c>
      <c r="C40" s="131" t="str">
        <f>G14</f>
        <v>CT ARENAL</v>
      </c>
      <c r="D40" s="60">
        <v>3</v>
      </c>
      <c r="E40" s="60">
        <v>2</v>
      </c>
      <c r="F40" s="63"/>
      <c r="M40" s="65"/>
      <c r="N40" s="146" t="s">
        <v>82</v>
      </c>
      <c r="O40" s="65"/>
      <c r="P40" s="65"/>
      <c r="Q40" s="65"/>
      <c r="R40" s="65"/>
      <c r="S40" s="65"/>
    </row>
    <row r="41" spans="1:19" s="3" customFormat="1" ht="15" customHeight="1">
      <c r="A41" s="126" t="str">
        <f>G16</f>
        <v>DESCANSA</v>
      </c>
      <c r="B41" s="130" t="s">
        <v>7</v>
      </c>
      <c r="C41" s="131" t="str">
        <f>G10</f>
        <v>POL. PRINCIPES DE ESPAÑA</v>
      </c>
      <c r="D41" s="124"/>
      <c r="E41" s="124"/>
    </row>
    <row r="42" spans="1:19" s="3" customFormat="1" ht="15" customHeight="1"/>
    <row r="43" spans="1:19" s="3" customFormat="1" ht="15" customHeight="1">
      <c r="G43" s="64" t="s">
        <v>45</v>
      </c>
      <c r="M43" s="65"/>
    </row>
    <row r="44" spans="1:19" s="3" customFormat="1" ht="15" customHeight="1">
      <c r="G44" s="64" t="s">
        <v>40</v>
      </c>
      <c r="M44" s="65"/>
    </row>
    <row r="45" spans="1:19" s="3" customFormat="1" ht="15" customHeight="1">
      <c r="G45" s="65"/>
      <c r="H45" s="65"/>
      <c r="I45" s="65"/>
      <c r="J45" s="65"/>
      <c r="K45" s="65"/>
      <c r="L45" s="65"/>
      <c r="M45" s="65"/>
    </row>
    <row r="46" spans="1:19" s="3" customFormat="1" ht="15" customHeight="1"/>
    <row r="47" spans="1:19" s="3" customFormat="1" ht="15" customHeight="1"/>
    <row r="48" spans="1:19" s="3" customFormat="1" ht="15" customHeight="1"/>
    <row r="49" spans="13:14" s="3" customFormat="1"/>
    <row r="50" spans="13:14" s="3" customFormat="1"/>
    <row r="51" spans="13:14" s="3" customFormat="1">
      <c r="M51" s="4"/>
      <c r="N51" s="4"/>
    </row>
    <row r="52" spans="13:14" s="3" customFormat="1"/>
    <row r="53" spans="13:14" s="3" customFormat="1"/>
    <row r="54" spans="13:14" s="3" customFormat="1"/>
    <row r="55" spans="13:14" s="3" customFormat="1"/>
    <row r="56" spans="13:14" s="3" customFormat="1"/>
    <row r="57" spans="13:14" s="3" customFormat="1"/>
    <row r="58" spans="13:14" s="3" customFormat="1"/>
    <row r="59" spans="13:14" s="3" customFormat="1"/>
    <row r="60" spans="13:14" s="3" customFormat="1"/>
    <row r="61" spans="13:14" s="3" customFormat="1"/>
    <row r="62" spans="13:14" s="3" customFormat="1"/>
    <row r="63" spans="13:14" s="3" customFormat="1"/>
    <row r="64" spans="13:1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</sheetData>
  <mergeCells count="1">
    <mergeCell ref="F21:G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3"/>
  <sheetViews>
    <sheetView workbookViewId="0">
      <selection activeCell="D14" sqref="D14"/>
    </sheetView>
  </sheetViews>
  <sheetFormatPr baseColWidth="10" defaultRowHeight="15"/>
  <cols>
    <col min="1" max="1" width="4.42578125" customWidth="1"/>
    <col min="2" max="2" width="24.7109375" customWidth="1"/>
    <col min="3" max="3" width="4.42578125" customWidth="1"/>
    <col min="4" max="4" width="7.7109375" customWidth="1"/>
    <col min="5" max="6" width="8.140625" customWidth="1"/>
    <col min="7" max="9" width="6.7109375" customWidth="1"/>
    <col min="10" max="10" width="7.7109375" customWidth="1"/>
    <col min="11" max="11" width="22.140625" customWidth="1"/>
    <col min="12" max="12" width="10.7109375" customWidth="1"/>
    <col min="13" max="14" width="6.7109375" customWidth="1"/>
    <col min="15" max="15" width="4.42578125" customWidth="1"/>
    <col min="16" max="21" width="6.7109375" customWidth="1"/>
    <col min="22" max="22" width="7.7109375" customWidth="1"/>
    <col min="253" max="253" width="3.7109375" customWidth="1"/>
    <col min="254" max="254" width="22.7109375" customWidth="1"/>
    <col min="255" max="255" width="3.85546875" customWidth="1"/>
    <col min="256" max="256" width="4" customWidth="1"/>
    <col min="257" max="257" width="3.5703125" customWidth="1"/>
    <col min="258" max="258" width="5" customWidth="1"/>
    <col min="259" max="259" width="4.42578125" customWidth="1"/>
    <col min="260" max="260" width="5.140625" customWidth="1"/>
    <col min="261" max="261" width="2.85546875" customWidth="1"/>
    <col min="262" max="262" width="23.7109375" customWidth="1"/>
    <col min="263" max="263" width="3" customWidth="1"/>
    <col min="264" max="264" width="22.7109375" customWidth="1"/>
    <col min="265" max="266" width="3.28515625" customWidth="1"/>
    <col min="267" max="267" width="2.85546875" customWidth="1"/>
    <col min="268" max="268" width="19.5703125" customWidth="1"/>
    <col min="269" max="269" width="2.7109375" customWidth="1"/>
    <col min="270" max="270" width="23" customWidth="1"/>
    <col min="271" max="271" width="3.42578125" customWidth="1"/>
    <col min="272" max="272" width="3.5703125" customWidth="1"/>
    <col min="509" max="509" width="3.7109375" customWidth="1"/>
    <col min="510" max="510" width="22.7109375" customWidth="1"/>
    <col min="511" max="511" width="3.85546875" customWidth="1"/>
    <col min="512" max="512" width="4" customWidth="1"/>
    <col min="513" max="513" width="3.5703125" customWidth="1"/>
    <col min="514" max="514" width="5" customWidth="1"/>
    <col min="515" max="515" width="4.42578125" customWidth="1"/>
    <col min="516" max="516" width="5.140625" customWidth="1"/>
    <col min="517" max="517" width="2.85546875" customWidth="1"/>
    <col min="518" max="518" width="23.7109375" customWidth="1"/>
    <col min="519" max="519" width="3" customWidth="1"/>
    <col min="520" max="520" width="22.7109375" customWidth="1"/>
    <col min="521" max="522" width="3.28515625" customWidth="1"/>
    <col min="523" max="523" width="2.85546875" customWidth="1"/>
    <col min="524" max="524" width="19.5703125" customWidth="1"/>
    <col min="525" max="525" width="2.7109375" customWidth="1"/>
    <col min="526" max="526" width="23" customWidth="1"/>
    <col min="527" max="527" width="3.42578125" customWidth="1"/>
    <col min="528" max="528" width="3.5703125" customWidth="1"/>
    <col min="765" max="765" width="3.7109375" customWidth="1"/>
    <col min="766" max="766" width="22.7109375" customWidth="1"/>
    <col min="767" max="767" width="3.85546875" customWidth="1"/>
    <col min="768" max="768" width="4" customWidth="1"/>
    <col min="769" max="769" width="3.5703125" customWidth="1"/>
    <col min="770" max="770" width="5" customWidth="1"/>
    <col min="771" max="771" width="4.42578125" customWidth="1"/>
    <col min="772" max="772" width="5.140625" customWidth="1"/>
    <col min="773" max="773" width="2.85546875" customWidth="1"/>
    <col min="774" max="774" width="23.7109375" customWidth="1"/>
    <col min="775" max="775" width="3" customWidth="1"/>
    <col min="776" max="776" width="22.7109375" customWidth="1"/>
    <col min="777" max="778" width="3.28515625" customWidth="1"/>
    <col min="779" max="779" width="2.85546875" customWidth="1"/>
    <col min="780" max="780" width="19.5703125" customWidth="1"/>
    <col min="781" max="781" width="2.7109375" customWidth="1"/>
    <col min="782" max="782" width="23" customWidth="1"/>
    <col min="783" max="783" width="3.42578125" customWidth="1"/>
    <col min="784" max="784" width="3.5703125" customWidth="1"/>
    <col min="1021" max="1021" width="3.7109375" customWidth="1"/>
    <col min="1022" max="1022" width="22.7109375" customWidth="1"/>
    <col min="1023" max="1023" width="3.85546875" customWidth="1"/>
    <col min="1024" max="1024" width="4" customWidth="1"/>
    <col min="1025" max="1025" width="3.5703125" customWidth="1"/>
    <col min="1026" max="1026" width="5" customWidth="1"/>
    <col min="1027" max="1027" width="4.42578125" customWidth="1"/>
    <col min="1028" max="1028" width="5.140625" customWidth="1"/>
    <col min="1029" max="1029" width="2.85546875" customWidth="1"/>
    <col min="1030" max="1030" width="23.7109375" customWidth="1"/>
    <col min="1031" max="1031" width="3" customWidth="1"/>
    <col min="1032" max="1032" width="22.7109375" customWidth="1"/>
    <col min="1033" max="1034" width="3.28515625" customWidth="1"/>
    <col min="1035" max="1035" width="2.85546875" customWidth="1"/>
    <col min="1036" max="1036" width="19.5703125" customWidth="1"/>
    <col min="1037" max="1037" width="2.7109375" customWidth="1"/>
    <col min="1038" max="1038" width="23" customWidth="1"/>
    <col min="1039" max="1039" width="3.42578125" customWidth="1"/>
    <col min="1040" max="1040" width="3.5703125" customWidth="1"/>
    <col min="1277" max="1277" width="3.7109375" customWidth="1"/>
    <col min="1278" max="1278" width="22.7109375" customWidth="1"/>
    <col min="1279" max="1279" width="3.85546875" customWidth="1"/>
    <col min="1280" max="1280" width="4" customWidth="1"/>
    <col min="1281" max="1281" width="3.5703125" customWidth="1"/>
    <col min="1282" max="1282" width="5" customWidth="1"/>
    <col min="1283" max="1283" width="4.42578125" customWidth="1"/>
    <col min="1284" max="1284" width="5.140625" customWidth="1"/>
    <col min="1285" max="1285" width="2.85546875" customWidth="1"/>
    <col min="1286" max="1286" width="23.7109375" customWidth="1"/>
    <col min="1287" max="1287" width="3" customWidth="1"/>
    <col min="1288" max="1288" width="22.7109375" customWidth="1"/>
    <col min="1289" max="1290" width="3.28515625" customWidth="1"/>
    <col min="1291" max="1291" width="2.85546875" customWidth="1"/>
    <col min="1292" max="1292" width="19.5703125" customWidth="1"/>
    <col min="1293" max="1293" width="2.7109375" customWidth="1"/>
    <col min="1294" max="1294" width="23" customWidth="1"/>
    <col min="1295" max="1295" width="3.42578125" customWidth="1"/>
    <col min="1296" max="1296" width="3.5703125" customWidth="1"/>
    <col min="1533" max="1533" width="3.7109375" customWidth="1"/>
    <col min="1534" max="1534" width="22.7109375" customWidth="1"/>
    <col min="1535" max="1535" width="3.85546875" customWidth="1"/>
    <col min="1536" max="1536" width="4" customWidth="1"/>
    <col min="1537" max="1537" width="3.5703125" customWidth="1"/>
    <col min="1538" max="1538" width="5" customWidth="1"/>
    <col min="1539" max="1539" width="4.42578125" customWidth="1"/>
    <col min="1540" max="1540" width="5.140625" customWidth="1"/>
    <col min="1541" max="1541" width="2.85546875" customWidth="1"/>
    <col min="1542" max="1542" width="23.7109375" customWidth="1"/>
    <col min="1543" max="1543" width="3" customWidth="1"/>
    <col min="1544" max="1544" width="22.7109375" customWidth="1"/>
    <col min="1545" max="1546" width="3.28515625" customWidth="1"/>
    <col min="1547" max="1547" width="2.85546875" customWidth="1"/>
    <col min="1548" max="1548" width="19.5703125" customWidth="1"/>
    <col min="1549" max="1549" width="2.7109375" customWidth="1"/>
    <col min="1550" max="1550" width="23" customWidth="1"/>
    <col min="1551" max="1551" width="3.42578125" customWidth="1"/>
    <col min="1552" max="1552" width="3.5703125" customWidth="1"/>
    <col min="1789" max="1789" width="3.7109375" customWidth="1"/>
    <col min="1790" max="1790" width="22.7109375" customWidth="1"/>
    <col min="1791" max="1791" width="3.85546875" customWidth="1"/>
    <col min="1792" max="1792" width="4" customWidth="1"/>
    <col min="1793" max="1793" width="3.5703125" customWidth="1"/>
    <col min="1794" max="1794" width="5" customWidth="1"/>
    <col min="1795" max="1795" width="4.42578125" customWidth="1"/>
    <col min="1796" max="1796" width="5.140625" customWidth="1"/>
    <col min="1797" max="1797" width="2.85546875" customWidth="1"/>
    <col min="1798" max="1798" width="23.7109375" customWidth="1"/>
    <col min="1799" max="1799" width="3" customWidth="1"/>
    <col min="1800" max="1800" width="22.7109375" customWidth="1"/>
    <col min="1801" max="1802" width="3.28515625" customWidth="1"/>
    <col min="1803" max="1803" width="2.85546875" customWidth="1"/>
    <col min="1804" max="1804" width="19.5703125" customWidth="1"/>
    <col min="1805" max="1805" width="2.7109375" customWidth="1"/>
    <col min="1806" max="1806" width="23" customWidth="1"/>
    <col min="1807" max="1807" width="3.42578125" customWidth="1"/>
    <col min="1808" max="1808" width="3.5703125" customWidth="1"/>
    <col min="2045" max="2045" width="3.7109375" customWidth="1"/>
    <col min="2046" max="2046" width="22.7109375" customWidth="1"/>
    <col min="2047" max="2047" width="3.85546875" customWidth="1"/>
    <col min="2048" max="2048" width="4" customWidth="1"/>
    <col min="2049" max="2049" width="3.5703125" customWidth="1"/>
    <col min="2050" max="2050" width="5" customWidth="1"/>
    <col min="2051" max="2051" width="4.42578125" customWidth="1"/>
    <col min="2052" max="2052" width="5.140625" customWidth="1"/>
    <col min="2053" max="2053" width="2.85546875" customWidth="1"/>
    <col min="2054" max="2054" width="23.7109375" customWidth="1"/>
    <col min="2055" max="2055" width="3" customWidth="1"/>
    <col min="2056" max="2056" width="22.7109375" customWidth="1"/>
    <col min="2057" max="2058" width="3.28515625" customWidth="1"/>
    <col min="2059" max="2059" width="2.85546875" customWidth="1"/>
    <col min="2060" max="2060" width="19.5703125" customWidth="1"/>
    <col min="2061" max="2061" width="2.7109375" customWidth="1"/>
    <col min="2062" max="2062" width="23" customWidth="1"/>
    <col min="2063" max="2063" width="3.42578125" customWidth="1"/>
    <col min="2064" max="2064" width="3.5703125" customWidth="1"/>
    <col min="2301" max="2301" width="3.7109375" customWidth="1"/>
    <col min="2302" max="2302" width="22.7109375" customWidth="1"/>
    <col min="2303" max="2303" width="3.85546875" customWidth="1"/>
    <col min="2304" max="2304" width="4" customWidth="1"/>
    <col min="2305" max="2305" width="3.5703125" customWidth="1"/>
    <col min="2306" max="2306" width="5" customWidth="1"/>
    <col min="2307" max="2307" width="4.42578125" customWidth="1"/>
    <col min="2308" max="2308" width="5.140625" customWidth="1"/>
    <col min="2309" max="2309" width="2.85546875" customWidth="1"/>
    <col min="2310" max="2310" width="23.7109375" customWidth="1"/>
    <col min="2311" max="2311" width="3" customWidth="1"/>
    <col min="2312" max="2312" width="22.7109375" customWidth="1"/>
    <col min="2313" max="2314" width="3.28515625" customWidth="1"/>
    <col min="2315" max="2315" width="2.85546875" customWidth="1"/>
    <col min="2316" max="2316" width="19.5703125" customWidth="1"/>
    <col min="2317" max="2317" width="2.7109375" customWidth="1"/>
    <col min="2318" max="2318" width="23" customWidth="1"/>
    <col min="2319" max="2319" width="3.42578125" customWidth="1"/>
    <col min="2320" max="2320" width="3.5703125" customWidth="1"/>
    <col min="2557" max="2557" width="3.7109375" customWidth="1"/>
    <col min="2558" max="2558" width="22.7109375" customWidth="1"/>
    <col min="2559" max="2559" width="3.85546875" customWidth="1"/>
    <col min="2560" max="2560" width="4" customWidth="1"/>
    <col min="2561" max="2561" width="3.5703125" customWidth="1"/>
    <col min="2562" max="2562" width="5" customWidth="1"/>
    <col min="2563" max="2563" width="4.42578125" customWidth="1"/>
    <col min="2564" max="2564" width="5.140625" customWidth="1"/>
    <col min="2565" max="2565" width="2.85546875" customWidth="1"/>
    <col min="2566" max="2566" width="23.7109375" customWidth="1"/>
    <col min="2567" max="2567" width="3" customWidth="1"/>
    <col min="2568" max="2568" width="22.7109375" customWidth="1"/>
    <col min="2569" max="2570" width="3.28515625" customWidth="1"/>
    <col min="2571" max="2571" width="2.85546875" customWidth="1"/>
    <col min="2572" max="2572" width="19.5703125" customWidth="1"/>
    <col min="2573" max="2573" width="2.7109375" customWidth="1"/>
    <col min="2574" max="2574" width="23" customWidth="1"/>
    <col min="2575" max="2575" width="3.42578125" customWidth="1"/>
    <col min="2576" max="2576" width="3.5703125" customWidth="1"/>
    <col min="2813" max="2813" width="3.7109375" customWidth="1"/>
    <col min="2814" max="2814" width="22.7109375" customWidth="1"/>
    <col min="2815" max="2815" width="3.85546875" customWidth="1"/>
    <col min="2816" max="2816" width="4" customWidth="1"/>
    <col min="2817" max="2817" width="3.5703125" customWidth="1"/>
    <col min="2818" max="2818" width="5" customWidth="1"/>
    <col min="2819" max="2819" width="4.42578125" customWidth="1"/>
    <col min="2820" max="2820" width="5.140625" customWidth="1"/>
    <col min="2821" max="2821" width="2.85546875" customWidth="1"/>
    <col min="2822" max="2822" width="23.7109375" customWidth="1"/>
    <col min="2823" max="2823" width="3" customWidth="1"/>
    <col min="2824" max="2824" width="22.7109375" customWidth="1"/>
    <col min="2825" max="2826" width="3.28515625" customWidth="1"/>
    <col min="2827" max="2827" width="2.85546875" customWidth="1"/>
    <col min="2828" max="2828" width="19.5703125" customWidth="1"/>
    <col min="2829" max="2829" width="2.7109375" customWidth="1"/>
    <col min="2830" max="2830" width="23" customWidth="1"/>
    <col min="2831" max="2831" width="3.42578125" customWidth="1"/>
    <col min="2832" max="2832" width="3.5703125" customWidth="1"/>
    <col min="3069" max="3069" width="3.7109375" customWidth="1"/>
    <col min="3070" max="3070" width="22.7109375" customWidth="1"/>
    <col min="3071" max="3071" width="3.85546875" customWidth="1"/>
    <col min="3072" max="3072" width="4" customWidth="1"/>
    <col min="3073" max="3073" width="3.5703125" customWidth="1"/>
    <col min="3074" max="3074" width="5" customWidth="1"/>
    <col min="3075" max="3075" width="4.42578125" customWidth="1"/>
    <col min="3076" max="3076" width="5.140625" customWidth="1"/>
    <col min="3077" max="3077" width="2.85546875" customWidth="1"/>
    <col min="3078" max="3078" width="23.7109375" customWidth="1"/>
    <col min="3079" max="3079" width="3" customWidth="1"/>
    <col min="3080" max="3080" width="22.7109375" customWidth="1"/>
    <col min="3081" max="3082" width="3.28515625" customWidth="1"/>
    <col min="3083" max="3083" width="2.85546875" customWidth="1"/>
    <col min="3084" max="3084" width="19.5703125" customWidth="1"/>
    <col min="3085" max="3085" width="2.7109375" customWidth="1"/>
    <col min="3086" max="3086" width="23" customWidth="1"/>
    <col min="3087" max="3087" width="3.42578125" customWidth="1"/>
    <col min="3088" max="3088" width="3.5703125" customWidth="1"/>
    <col min="3325" max="3325" width="3.7109375" customWidth="1"/>
    <col min="3326" max="3326" width="22.7109375" customWidth="1"/>
    <col min="3327" max="3327" width="3.85546875" customWidth="1"/>
    <col min="3328" max="3328" width="4" customWidth="1"/>
    <col min="3329" max="3329" width="3.5703125" customWidth="1"/>
    <col min="3330" max="3330" width="5" customWidth="1"/>
    <col min="3331" max="3331" width="4.42578125" customWidth="1"/>
    <col min="3332" max="3332" width="5.140625" customWidth="1"/>
    <col min="3333" max="3333" width="2.85546875" customWidth="1"/>
    <col min="3334" max="3334" width="23.7109375" customWidth="1"/>
    <col min="3335" max="3335" width="3" customWidth="1"/>
    <col min="3336" max="3336" width="22.7109375" customWidth="1"/>
    <col min="3337" max="3338" width="3.28515625" customWidth="1"/>
    <col min="3339" max="3339" width="2.85546875" customWidth="1"/>
    <col min="3340" max="3340" width="19.5703125" customWidth="1"/>
    <col min="3341" max="3341" width="2.7109375" customWidth="1"/>
    <col min="3342" max="3342" width="23" customWidth="1"/>
    <col min="3343" max="3343" width="3.42578125" customWidth="1"/>
    <col min="3344" max="3344" width="3.5703125" customWidth="1"/>
    <col min="3581" max="3581" width="3.7109375" customWidth="1"/>
    <col min="3582" max="3582" width="22.7109375" customWidth="1"/>
    <col min="3583" max="3583" width="3.85546875" customWidth="1"/>
    <col min="3584" max="3584" width="4" customWidth="1"/>
    <col min="3585" max="3585" width="3.5703125" customWidth="1"/>
    <col min="3586" max="3586" width="5" customWidth="1"/>
    <col min="3587" max="3587" width="4.42578125" customWidth="1"/>
    <col min="3588" max="3588" width="5.140625" customWidth="1"/>
    <col min="3589" max="3589" width="2.85546875" customWidth="1"/>
    <col min="3590" max="3590" width="23.7109375" customWidth="1"/>
    <col min="3591" max="3591" width="3" customWidth="1"/>
    <col min="3592" max="3592" width="22.7109375" customWidth="1"/>
    <col min="3593" max="3594" width="3.28515625" customWidth="1"/>
    <col min="3595" max="3595" width="2.85546875" customWidth="1"/>
    <col min="3596" max="3596" width="19.5703125" customWidth="1"/>
    <col min="3597" max="3597" width="2.7109375" customWidth="1"/>
    <col min="3598" max="3598" width="23" customWidth="1"/>
    <col min="3599" max="3599" width="3.42578125" customWidth="1"/>
    <col min="3600" max="3600" width="3.5703125" customWidth="1"/>
    <col min="3837" max="3837" width="3.7109375" customWidth="1"/>
    <col min="3838" max="3838" width="22.7109375" customWidth="1"/>
    <col min="3839" max="3839" width="3.85546875" customWidth="1"/>
    <col min="3840" max="3840" width="4" customWidth="1"/>
    <col min="3841" max="3841" width="3.5703125" customWidth="1"/>
    <col min="3842" max="3842" width="5" customWidth="1"/>
    <col min="3843" max="3843" width="4.42578125" customWidth="1"/>
    <col min="3844" max="3844" width="5.140625" customWidth="1"/>
    <col min="3845" max="3845" width="2.85546875" customWidth="1"/>
    <col min="3846" max="3846" width="23.7109375" customWidth="1"/>
    <col min="3847" max="3847" width="3" customWidth="1"/>
    <col min="3848" max="3848" width="22.7109375" customWidth="1"/>
    <col min="3849" max="3850" width="3.28515625" customWidth="1"/>
    <col min="3851" max="3851" width="2.85546875" customWidth="1"/>
    <col min="3852" max="3852" width="19.5703125" customWidth="1"/>
    <col min="3853" max="3853" width="2.7109375" customWidth="1"/>
    <col min="3854" max="3854" width="23" customWidth="1"/>
    <col min="3855" max="3855" width="3.42578125" customWidth="1"/>
    <col min="3856" max="3856" width="3.5703125" customWidth="1"/>
    <col min="4093" max="4093" width="3.7109375" customWidth="1"/>
    <col min="4094" max="4094" width="22.7109375" customWidth="1"/>
    <col min="4095" max="4095" width="3.85546875" customWidth="1"/>
    <col min="4096" max="4096" width="4" customWidth="1"/>
    <col min="4097" max="4097" width="3.5703125" customWidth="1"/>
    <col min="4098" max="4098" width="5" customWidth="1"/>
    <col min="4099" max="4099" width="4.42578125" customWidth="1"/>
    <col min="4100" max="4100" width="5.140625" customWidth="1"/>
    <col min="4101" max="4101" width="2.85546875" customWidth="1"/>
    <col min="4102" max="4102" width="23.7109375" customWidth="1"/>
    <col min="4103" max="4103" width="3" customWidth="1"/>
    <col min="4104" max="4104" width="22.7109375" customWidth="1"/>
    <col min="4105" max="4106" width="3.28515625" customWidth="1"/>
    <col min="4107" max="4107" width="2.85546875" customWidth="1"/>
    <col min="4108" max="4108" width="19.5703125" customWidth="1"/>
    <col min="4109" max="4109" width="2.7109375" customWidth="1"/>
    <col min="4110" max="4110" width="23" customWidth="1"/>
    <col min="4111" max="4111" width="3.42578125" customWidth="1"/>
    <col min="4112" max="4112" width="3.5703125" customWidth="1"/>
    <col min="4349" max="4349" width="3.7109375" customWidth="1"/>
    <col min="4350" max="4350" width="22.7109375" customWidth="1"/>
    <col min="4351" max="4351" width="3.85546875" customWidth="1"/>
    <col min="4352" max="4352" width="4" customWidth="1"/>
    <col min="4353" max="4353" width="3.5703125" customWidth="1"/>
    <col min="4354" max="4354" width="5" customWidth="1"/>
    <col min="4355" max="4355" width="4.42578125" customWidth="1"/>
    <col min="4356" max="4356" width="5.140625" customWidth="1"/>
    <col min="4357" max="4357" width="2.85546875" customWidth="1"/>
    <col min="4358" max="4358" width="23.7109375" customWidth="1"/>
    <col min="4359" max="4359" width="3" customWidth="1"/>
    <col min="4360" max="4360" width="22.7109375" customWidth="1"/>
    <col min="4361" max="4362" width="3.28515625" customWidth="1"/>
    <col min="4363" max="4363" width="2.85546875" customWidth="1"/>
    <col min="4364" max="4364" width="19.5703125" customWidth="1"/>
    <col min="4365" max="4365" width="2.7109375" customWidth="1"/>
    <col min="4366" max="4366" width="23" customWidth="1"/>
    <col min="4367" max="4367" width="3.42578125" customWidth="1"/>
    <col min="4368" max="4368" width="3.5703125" customWidth="1"/>
    <col min="4605" max="4605" width="3.7109375" customWidth="1"/>
    <col min="4606" max="4606" width="22.7109375" customWidth="1"/>
    <col min="4607" max="4607" width="3.85546875" customWidth="1"/>
    <col min="4608" max="4608" width="4" customWidth="1"/>
    <col min="4609" max="4609" width="3.5703125" customWidth="1"/>
    <col min="4610" max="4610" width="5" customWidth="1"/>
    <col min="4611" max="4611" width="4.42578125" customWidth="1"/>
    <col min="4612" max="4612" width="5.140625" customWidth="1"/>
    <col min="4613" max="4613" width="2.85546875" customWidth="1"/>
    <col min="4614" max="4614" width="23.7109375" customWidth="1"/>
    <col min="4615" max="4615" width="3" customWidth="1"/>
    <col min="4616" max="4616" width="22.7109375" customWidth="1"/>
    <col min="4617" max="4618" width="3.28515625" customWidth="1"/>
    <col min="4619" max="4619" width="2.85546875" customWidth="1"/>
    <col min="4620" max="4620" width="19.5703125" customWidth="1"/>
    <col min="4621" max="4621" width="2.7109375" customWidth="1"/>
    <col min="4622" max="4622" width="23" customWidth="1"/>
    <col min="4623" max="4623" width="3.42578125" customWidth="1"/>
    <col min="4624" max="4624" width="3.5703125" customWidth="1"/>
    <col min="4861" max="4861" width="3.7109375" customWidth="1"/>
    <col min="4862" max="4862" width="22.7109375" customWidth="1"/>
    <col min="4863" max="4863" width="3.85546875" customWidth="1"/>
    <col min="4864" max="4864" width="4" customWidth="1"/>
    <col min="4865" max="4865" width="3.5703125" customWidth="1"/>
    <col min="4866" max="4866" width="5" customWidth="1"/>
    <col min="4867" max="4867" width="4.42578125" customWidth="1"/>
    <col min="4868" max="4868" width="5.140625" customWidth="1"/>
    <col min="4869" max="4869" width="2.85546875" customWidth="1"/>
    <col min="4870" max="4870" width="23.7109375" customWidth="1"/>
    <col min="4871" max="4871" width="3" customWidth="1"/>
    <col min="4872" max="4872" width="22.7109375" customWidth="1"/>
    <col min="4873" max="4874" width="3.28515625" customWidth="1"/>
    <col min="4875" max="4875" width="2.85546875" customWidth="1"/>
    <col min="4876" max="4876" width="19.5703125" customWidth="1"/>
    <col min="4877" max="4877" width="2.7109375" customWidth="1"/>
    <col min="4878" max="4878" width="23" customWidth="1"/>
    <col min="4879" max="4879" width="3.42578125" customWidth="1"/>
    <col min="4880" max="4880" width="3.5703125" customWidth="1"/>
    <col min="5117" max="5117" width="3.7109375" customWidth="1"/>
    <col min="5118" max="5118" width="22.7109375" customWidth="1"/>
    <col min="5119" max="5119" width="3.85546875" customWidth="1"/>
    <col min="5120" max="5120" width="4" customWidth="1"/>
    <col min="5121" max="5121" width="3.5703125" customWidth="1"/>
    <col min="5122" max="5122" width="5" customWidth="1"/>
    <col min="5123" max="5123" width="4.42578125" customWidth="1"/>
    <col min="5124" max="5124" width="5.140625" customWidth="1"/>
    <col min="5125" max="5125" width="2.85546875" customWidth="1"/>
    <col min="5126" max="5126" width="23.7109375" customWidth="1"/>
    <col min="5127" max="5127" width="3" customWidth="1"/>
    <col min="5128" max="5128" width="22.7109375" customWidth="1"/>
    <col min="5129" max="5130" width="3.28515625" customWidth="1"/>
    <col min="5131" max="5131" width="2.85546875" customWidth="1"/>
    <col min="5132" max="5132" width="19.5703125" customWidth="1"/>
    <col min="5133" max="5133" width="2.7109375" customWidth="1"/>
    <col min="5134" max="5134" width="23" customWidth="1"/>
    <col min="5135" max="5135" width="3.42578125" customWidth="1"/>
    <col min="5136" max="5136" width="3.5703125" customWidth="1"/>
    <col min="5373" max="5373" width="3.7109375" customWidth="1"/>
    <col min="5374" max="5374" width="22.7109375" customWidth="1"/>
    <col min="5375" max="5375" width="3.85546875" customWidth="1"/>
    <col min="5376" max="5376" width="4" customWidth="1"/>
    <col min="5377" max="5377" width="3.5703125" customWidth="1"/>
    <col min="5378" max="5378" width="5" customWidth="1"/>
    <col min="5379" max="5379" width="4.42578125" customWidth="1"/>
    <col min="5380" max="5380" width="5.140625" customWidth="1"/>
    <col min="5381" max="5381" width="2.85546875" customWidth="1"/>
    <col min="5382" max="5382" width="23.7109375" customWidth="1"/>
    <col min="5383" max="5383" width="3" customWidth="1"/>
    <col min="5384" max="5384" width="22.7109375" customWidth="1"/>
    <col min="5385" max="5386" width="3.28515625" customWidth="1"/>
    <col min="5387" max="5387" width="2.85546875" customWidth="1"/>
    <col min="5388" max="5388" width="19.5703125" customWidth="1"/>
    <col min="5389" max="5389" width="2.7109375" customWidth="1"/>
    <col min="5390" max="5390" width="23" customWidth="1"/>
    <col min="5391" max="5391" width="3.42578125" customWidth="1"/>
    <col min="5392" max="5392" width="3.5703125" customWidth="1"/>
    <col min="5629" max="5629" width="3.7109375" customWidth="1"/>
    <col min="5630" max="5630" width="22.7109375" customWidth="1"/>
    <col min="5631" max="5631" width="3.85546875" customWidth="1"/>
    <col min="5632" max="5632" width="4" customWidth="1"/>
    <col min="5633" max="5633" width="3.5703125" customWidth="1"/>
    <col min="5634" max="5634" width="5" customWidth="1"/>
    <col min="5635" max="5635" width="4.42578125" customWidth="1"/>
    <col min="5636" max="5636" width="5.140625" customWidth="1"/>
    <col min="5637" max="5637" width="2.85546875" customWidth="1"/>
    <col min="5638" max="5638" width="23.7109375" customWidth="1"/>
    <col min="5639" max="5639" width="3" customWidth="1"/>
    <col min="5640" max="5640" width="22.7109375" customWidth="1"/>
    <col min="5641" max="5642" width="3.28515625" customWidth="1"/>
    <col min="5643" max="5643" width="2.85546875" customWidth="1"/>
    <col min="5644" max="5644" width="19.5703125" customWidth="1"/>
    <col min="5645" max="5645" width="2.7109375" customWidth="1"/>
    <col min="5646" max="5646" width="23" customWidth="1"/>
    <col min="5647" max="5647" width="3.42578125" customWidth="1"/>
    <col min="5648" max="5648" width="3.5703125" customWidth="1"/>
    <col min="5885" max="5885" width="3.7109375" customWidth="1"/>
    <col min="5886" max="5886" width="22.7109375" customWidth="1"/>
    <col min="5887" max="5887" width="3.85546875" customWidth="1"/>
    <col min="5888" max="5888" width="4" customWidth="1"/>
    <col min="5889" max="5889" width="3.5703125" customWidth="1"/>
    <col min="5890" max="5890" width="5" customWidth="1"/>
    <col min="5891" max="5891" width="4.42578125" customWidth="1"/>
    <col min="5892" max="5892" width="5.140625" customWidth="1"/>
    <col min="5893" max="5893" width="2.85546875" customWidth="1"/>
    <col min="5894" max="5894" width="23.7109375" customWidth="1"/>
    <col min="5895" max="5895" width="3" customWidth="1"/>
    <col min="5896" max="5896" width="22.7109375" customWidth="1"/>
    <col min="5897" max="5898" width="3.28515625" customWidth="1"/>
    <col min="5899" max="5899" width="2.85546875" customWidth="1"/>
    <col min="5900" max="5900" width="19.5703125" customWidth="1"/>
    <col min="5901" max="5901" width="2.7109375" customWidth="1"/>
    <col min="5902" max="5902" width="23" customWidth="1"/>
    <col min="5903" max="5903" width="3.42578125" customWidth="1"/>
    <col min="5904" max="5904" width="3.5703125" customWidth="1"/>
    <col min="6141" max="6141" width="3.7109375" customWidth="1"/>
    <col min="6142" max="6142" width="22.7109375" customWidth="1"/>
    <col min="6143" max="6143" width="3.85546875" customWidth="1"/>
    <col min="6144" max="6144" width="4" customWidth="1"/>
    <col min="6145" max="6145" width="3.5703125" customWidth="1"/>
    <col min="6146" max="6146" width="5" customWidth="1"/>
    <col min="6147" max="6147" width="4.42578125" customWidth="1"/>
    <col min="6148" max="6148" width="5.140625" customWidth="1"/>
    <col min="6149" max="6149" width="2.85546875" customWidth="1"/>
    <col min="6150" max="6150" width="23.7109375" customWidth="1"/>
    <col min="6151" max="6151" width="3" customWidth="1"/>
    <col min="6152" max="6152" width="22.7109375" customWidth="1"/>
    <col min="6153" max="6154" width="3.28515625" customWidth="1"/>
    <col min="6155" max="6155" width="2.85546875" customWidth="1"/>
    <col min="6156" max="6156" width="19.5703125" customWidth="1"/>
    <col min="6157" max="6157" width="2.7109375" customWidth="1"/>
    <col min="6158" max="6158" width="23" customWidth="1"/>
    <col min="6159" max="6159" width="3.42578125" customWidth="1"/>
    <col min="6160" max="6160" width="3.5703125" customWidth="1"/>
    <col min="6397" max="6397" width="3.7109375" customWidth="1"/>
    <col min="6398" max="6398" width="22.7109375" customWidth="1"/>
    <col min="6399" max="6399" width="3.85546875" customWidth="1"/>
    <col min="6400" max="6400" width="4" customWidth="1"/>
    <col min="6401" max="6401" width="3.5703125" customWidth="1"/>
    <col min="6402" max="6402" width="5" customWidth="1"/>
    <col min="6403" max="6403" width="4.42578125" customWidth="1"/>
    <col min="6404" max="6404" width="5.140625" customWidth="1"/>
    <col min="6405" max="6405" width="2.85546875" customWidth="1"/>
    <col min="6406" max="6406" width="23.7109375" customWidth="1"/>
    <col min="6407" max="6407" width="3" customWidth="1"/>
    <col min="6408" max="6408" width="22.7109375" customWidth="1"/>
    <col min="6409" max="6410" width="3.28515625" customWidth="1"/>
    <col min="6411" max="6411" width="2.85546875" customWidth="1"/>
    <col min="6412" max="6412" width="19.5703125" customWidth="1"/>
    <col min="6413" max="6413" width="2.7109375" customWidth="1"/>
    <col min="6414" max="6414" width="23" customWidth="1"/>
    <col min="6415" max="6415" width="3.42578125" customWidth="1"/>
    <col min="6416" max="6416" width="3.5703125" customWidth="1"/>
    <col min="6653" max="6653" width="3.7109375" customWidth="1"/>
    <col min="6654" max="6654" width="22.7109375" customWidth="1"/>
    <col min="6655" max="6655" width="3.85546875" customWidth="1"/>
    <col min="6656" max="6656" width="4" customWidth="1"/>
    <col min="6657" max="6657" width="3.5703125" customWidth="1"/>
    <col min="6658" max="6658" width="5" customWidth="1"/>
    <col min="6659" max="6659" width="4.42578125" customWidth="1"/>
    <col min="6660" max="6660" width="5.140625" customWidth="1"/>
    <col min="6661" max="6661" width="2.85546875" customWidth="1"/>
    <col min="6662" max="6662" width="23.7109375" customWidth="1"/>
    <col min="6663" max="6663" width="3" customWidth="1"/>
    <col min="6664" max="6664" width="22.7109375" customWidth="1"/>
    <col min="6665" max="6666" width="3.28515625" customWidth="1"/>
    <col min="6667" max="6667" width="2.85546875" customWidth="1"/>
    <col min="6668" max="6668" width="19.5703125" customWidth="1"/>
    <col min="6669" max="6669" width="2.7109375" customWidth="1"/>
    <col min="6670" max="6670" width="23" customWidth="1"/>
    <col min="6671" max="6671" width="3.42578125" customWidth="1"/>
    <col min="6672" max="6672" width="3.5703125" customWidth="1"/>
    <col min="6909" max="6909" width="3.7109375" customWidth="1"/>
    <col min="6910" max="6910" width="22.7109375" customWidth="1"/>
    <col min="6911" max="6911" width="3.85546875" customWidth="1"/>
    <col min="6912" max="6912" width="4" customWidth="1"/>
    <col min="6913" max="6913" width="3.5703125" customWidth="1"/>
    <col min="6914" max="6914" width="5" customWidth="1"/>
    <col min="6915" max="6915" width="4.42578125" customWidth="1"/>
    <col min="6916" max="6916" width="5.140625" customWidth="1"/>
    <col min="6917" max="6917" width="2.85546875" customWidth="1"/>
    <col min="6918" max="6918" width="23.7109375" customWidth="1"/>
    <col min="6919" max="6919" width="3" customWidth="1"/>
    <col min="6920" max="6920" width="22.7109375" customWidth="1"/>
    <col min="6921" max="6922" width="3.28515625" customWidth="1"/>
    <col min="6923" max="6923" width="2.85546875" customWidth="1"/>
    <col min="6924" max="6924" width="19.5703125" customWidth="1"/>
    <col min="6925" max="6925" width="2.7109375" customWidth="1"/>
    <col min="6926" max="6926" width="23" customWidth="1"/>
    <col min="6927" max="6927" width="3.42578125" customWidth="1"/>
    <col min="6928" max="6928" width="3.5703125" customWidth="1"/>
    <col min="7165" max="7165" width="3.7109375" customWidth="1"/>
    <col min="7166" max="7166" width="22.7109375" customWidth="1"/>
    <col min="7167" max="7167" width="3.85546875" customWidth="1"/>
    <col min="7168" max="7168" width="4" customWidth="1"/>
    <col min="7169" max="7169" width="3.5703125" customWidth="1"/>
    <col min="7170" max="7170" width="5" customWidth="1"/>
    <col min="7171" max="7171" width="4.42578125" customWidth="1"/>
    <col min="7172" max="7172" width="5.140625" customWidth="1"/>
    <col min="7173" max="7173" width="2.85546875" customWidth="1"/>
    <col min="7174" max="7174" width="23.7109375" customWidth="1"/>
    <col min="7175" max="7175" width="3" customWidth="1"/>
    <col min="7176" max="7176" width="22.7109375" customWidth="1"/>
    <col min="7177" max="7178" width="3.28515625" customWidth="1"/>
    <col min="7179" max="7179" width="2.85546875" customWidth="1"/>
    <col min="7180" max="7180" width="19.5703125" customWidth="1"/>
    <col min="7181" max="7181" width="2.7109375" customWidth="1"/>
    <col min="7182" max="7182" width="23" customWidth="1"/>
    <col min="7183" max="7183" width="3.42578125" customWidth="1"/>
    <col min="7184" max="7184" width="3.5703125" customWidth="1"/>
    <col min="7421" max="7421" width="3.7109375" customWidth="1"/>
    <col min="7422" max="7422" width="22.7109375" customWidth="1"/>
    <col min="7423" max="7423" width="3.85546875" customWidth="1"/>
    <col min="7424" max="7424" width="4" customWidth="1"/>
    <col min="7425" max="7425" width="3.5703125" customWidth="1"/>
    <col min="7426" max="7426" width="5" customWidth="1"/>
    <col min="7427" max="7427" width="4.42578125" customWidth="1"/>
    <col min="7428" max="7428" width="5.140625" customWidth="1"/>
    <col min="7429" max="7429" width="2.85546875" customWidth="1"/>
    <col min="7430" max="7430" width="23.7109375" customWidth="1"/>
    <col min="7431" max="7431" width="3" customWidth="1"/>
    <col min="7432" max="7432" width="22.7109375" customWidth="1"/>
    <col min="7433" max="7434" width="3.28515625" customWidth="1"/>
    <col min="7435" max="7435" width="2.85546875" customWidth="1"/>
    <col min="7436" max="7436" width="19.5703125" customWidth="1"/>
    <col min="7437" max="7437" width="2.7109375" customWidth="1"/>
    <col min="7438" max="7438" width="23" customWidth="1"/>
    <col min="7439" max="7439" width="3.42578125" customWidth="1"/>
    <col min="7440" max="7440" width="3.5703125" customWidth="1"/>
    <col min="7677" max="7677" width="3.7109375" customWidth="1"/>
    <col min="7678" max="7678" width="22.7109375" customWidth="1"/>
    <col min="7679" max="7679" width="3.85546875" customWidth="1"/>
    <col min="7680" max="7680" width="4" customWidth="1"/>
    <col min="7681" max="7681" width="3.5703125" customWidth="1"/>
    <col min="7682" max="7682" width="5" customWidth="1"/>
    <col min="7683" max="7683" width="4.42578125" customWidth="1"/>
    <col min="7684" max="7684" width="5.140625" customWidth="1"/>
    <col min="7685" max="7685" width="2.85546875" customWidth="1"/>
    <col min="7686" max="7686" width="23.7109375" customWidth="1"/>
    <col min="7687" max="7687" width="3" customWidth="1"/>
    <col min="7688" max="7688" width="22.7109375" customWidth="1"/>
    <col min="7689" max="7690" width="3.28515625" customWidth="1"/>
    <col min="7691" max="7691" width="2.85546875" customWidth="1"/>
    <col min="7692" max="7692" width="19.5703125" customWidth="1"/>
    <col min="7693" max="7693" width="2.7109375" customWidth="1"/>
    <col min="7694" max="7694" width="23" customWidth="1"/>
    <col min="7695" max="7695" width="3.42578125" customWidth="1"/>
    <col min="7696" max="7696" width="3.5703125" customWidth="1"/>
    <col min="7933" max="7933" width="3.7109375" customWidth="1"/>
    <col min="7934" max="7934" width="22.7109375" customWidth="1"/>
    <col min="7935" max="7935" width="3.85546875" customWidth="1"/>
    <col min="7936" max="7936" width="4" customWidth="1"/>
    <col min="7937" max="7937" width="3.5703125" customWidth="1"/>
    <col min="7938" max="7938" width="5" customWidth="1"/>
    <col min="7939" max="7939" width="4.42578125" customWidth="1"/>
    <col min="7940" max="7940" width="5.140625" customWidth="1"/>
    <col min="7941" max="7941" width="2.85546875" customWidth="1"/>
    <col min="7942" max="7942" width="23.7109375" customWidth="1"/>
    <col min="7943" max="7943" width="3" customWidth="1"/>
    <col min="7944" max="7944" width="22.7109375" customWidth="1"/>
    <col min="7945" max="7946" width="3.28515625" customWidth="1"/>
    <col min="7947" max="7947" width="2.85546875" customWidth="1"/>
    <col min="7948" max="7948" width="19.5703125" customWidth="1"/>
    <col min="7949" max="7949" width="2.7109375" customWidth="1"/>
    <col min="7950" max="7950" width="23" customWidth="1"/>
    <col min="7951" max="7951" width="3.42578125" customWidth="1"/>
    <col min="7952" max="7952" width="3.5703125" customWidth="1"/>
    <col min="8189" max="8189" width="3.7109375" customWidth="1"/>
    <col min="8190" max="8190" width="22.7109375" customWidth="1"/>
    <col min="8191" max="8191" width="3.85546875" customWidth="1"/>
    <col min="8192" max="8192" width="4" customWidth="1"/>
    <col min="8193" max="8193" width="3.5703125" customWidth="1"/>
    <col min="8194" max="8194" width="5" customWidth="1"/>
    <col min="8195" max="8195" width="4.42578125" customWidth="1"/>
    <col min="8196" max="8196" width="5.140625" customWidth="1"/>
    <col min="8197" max="8197" width="2.85546875" customWidth="1"/>
    <col min="8198" max="8198" width="23.7109375" customWidth="1"/>
    <col min="8199" max="8199" width="3" customWidth="1"/>
    <col min="8200" max="8200" width="22.7109375" customWidth="1"/>
    <col min="8201" max="8202" width="3.28515625" customWidth="1"/>
    <col min="8203" max="8203" width="2.85546875" customWidth="1"/>
    <col min="8204" max="8204" width="19.5703125" customWidth="1"/>
    <col min="8205" max="8205" width="2.7109375" customWidth="1"/>
    <col min="8206" max="8206" width="23" customWidth="1"/>
    <col min="8207" max="8207" width="3.42578125" customWidth="1"/>
    <col min="8208" max="8208" width="3.5703125" customWidth="1"/>
    <col min="8445" max="8445" width="3.7109375" customWidth="1"/>
    <col min="8446" max="8446" width="22.7109375" customWidth="1"/>
    <col min="8447" max="8447" width="3.85546875" customWidth="1"/>
    <col min="8448" max="8448" width="4" customWidth="1"/>
    <col min="8449" max="8449" width="3.5703125" customWidth="1"/>
    <col min="8450" max="8450" width="5" customWidth="1"/>
    <col min="8451" max="8451" width="4.42578125" customWidth="1"/>
    <col min="8452" max="8452" width="5.140625" customWidth="1"/>
    <col min="8453" max="8453" width="2.85546875" customWidth="1"/>
    <col min="8454" max="8454" width="23.7109375" customWidth="1"/>
    <col min="8455" max="8455" width="3" customWidth="1"/>
    <col min="8456" max="8456" width="22.7109375" customWidth="1"/>
    <col min="8457" max="8458" width="3.28515625" customWidth="1"/>
    <col min="8459" max="8459" width="2.85546875" customWidth="1"/>
    <col min="8460" max="8460" width="19.5703125" customWidth="1"/>
    <col min="8461" max="8461" width="2.7109375" customWidth="1"/>
    <col min="8462" max="8462" width="23" customWidth="1"/>
    <col min="8463" max="8463" width="3.42578125" customWidth="1"/>
    <col min="8464" max="8464" width="3.5703125" customWidth="1"/>
    <col min="8701" max="8701" width="3.7109375" customWidth="1"/>
    <col min="8702" max="8702" width="22.7109375" customWidth="1"/>
    <col min="8703" max="8703" width="3.85546875" customWidth="1"/>
    <col min="8704" max="8704" width="4" customWidth="1"/>
    <col min="8705" max="8705" width="3.5703125" customWidth="1"/>
    <col min="8706" max="8706" width="5" customWidth="1"/>
    <col min="8707" max="8707" width="4.42578125" customWidth="1"/>
    <col min="8708" max="8708" width="5.140625" customWidth="1"/>
    <col min="8709" max="8709" width="2.85546875" customWidth="1"/>
    <col min="8710" max="8710" width="23.7109375" customWidth="1"/>
    <col min="8711" max="8711" width="3" customWidth="1"/>
    <col min="8712" max="8712" width="22.7109375" customWidth="1"/>
    <col min="8713" max="8714" width="3.28515625" customWidth="1"/>
    <col min="8715" max="8715" width="2.85546875" customWidth="1"/>
    <col min="8716" max="8716" width="19.5703125" customWidth="1"/>
    <col min="8717" max="8717" width="2.7109375" customWidth="1"/>
    <col min="8718" max="8718" width="23" customWidth="1"/>
    <col min="8719" max="8719" width="3.42578125" customWidth="1"/>
    <col min="8720" max="8720" width="3.5703125" customWidth="1"/>
    <col min="8957" max="8957" width="3.7109375" customWidth="1"/>
    <col min="8958" max="8958" width="22.7109375" customWidth="1"/>
    <col min="8959" max="8959" width="3.85546875" customWidth="1"/>
    <col min="8960" max="8960" width="4" customWidth="1"/>
    <col min="8961" max="8961" width="3.5703125" customWidth="1"/>
    <col min="8962" max="8962" width="5" customWidth="1"/>
    <col min="8963" max="8963" width="4.42578125" customWidth="1"/>
    <col min="8964" max="8964" width="5.140625" customWidth="1"/>
    <col min="8965" max="8965" width="2.85546875" customWidth="1"/>
    <col min="8966" max="8966" width="23.7109375" customWidth="1"/>
    <col min="8967" max="8967" width="3" customWidth="1"/>
    <col min="8968" max="8968" width="22.7109375" customWidth="1"/>
    <col min="8969" max="8970" width="3.28515625" customWidth="1"/>
    <col min="8971" max="8971" width="2.85546875" customWidth="1"/>
    <col min="8972" max="8972" width="19.5703125" customWidth="1"/>
    <col min="8973" max="8973" width="2.7109375" customWidth="1"/>
    <col min="8974" max="8974" width="23" customWidth="1"/>
    <col min="8975" max="8975" width="3.42578125" customWidth="1"/>
    <col min="8976" max="8976" width="3.5703125" customWidth="1"/>
    <col min="9213" max="9213" width="3.7109375" customWidth="1"/>
    <col min="9214" max="9214" width="22.7109375" customWidth="1"/>
    <col min="9215" max="9215" width="3.85546875" customWidth="1"/>
    <col min="9216" max="9216" width="4" customWidth="1"/>
    <col min="9217" max="9217" width="3.5703125" customWidth="1"/>
    <col min="9218" max="9218" width="5" customWidth="1"/>
    <col min="9219" max="9219" width="4.42578125" customWidth="1"/>
    <col min="9220" max="9220" width="5.140625" customWidth="1"/>
    <col min="9221" max="9221" width="2.85546875" customWidth="1"/>
    <col min="9222" max="9222" width="23.7109375" customWidth="1"/>
    <col min="9223" max="9223" width="3" customWidth="1"/>
    <col min="9224" max="9224" width="22.7109375" customWidth="1"/>
    <col min="9225" max="9226" width="3.28515625" customWidth="1"/>
    <col min="9227" max="9227" width="2.85546875" customWidth="1"/>
    <col min="9228" max="9228" width="19.5703125" customWidth="1"/>
    <col min="9229" max="9229" width="2.7109375" customWidth="1"/>
    <col min="9230" max="9230" width="23" customWidth="1"/>
    <col min="9231" max="9231" width="3.42578125" customWidth="1"/>
    <col min="9232" max="9232" width="3.5703125" customWidth="1"/>
    <col min="9469" max="9469" width="3.7109375" customWidth="1"/>
    <col min="9470" max="9470" width="22.7109375" customWidth="1"/>
    <col min="9471" max="9471" width="3.85546875" customWidth="1"/>
    <col min="9472" max="9472" width="4" customWidth="1"/>
    <col min="9473" max="9473" width="3.5703125" customWidth="1"/>
    <col min="9474" max="9474" width="5" customWidth="1"/>
    <col min="9475" max="9475" width="4.42578125" customWidth="1"/>
    <col min="9476" max="9476" width="5.140625" customWidth="1"/>
    <col min="9477" max="9477" width="2.85546875" customWidth="1"/>
    <col min="9478" max="9478" width="23.7109375" customWidth="1"/>
    <col min="9479" max="9479" width="3" customWidth="1"/>
    <col min="9480" max="9480" width="22.7109375" customWidth="1"/>
    <col min="9481" max="9482" width="3.28515625" customWidth="1"/>
    <col min="9483" max="9483" width="2.85546875" customWidth="1"/>
    <col min="9484" max="9484" width="19.5703125" customWidth="1"/>
    <col min="9485" max="9485" width="2.7109375" customWidth="1"/>
    <col min="9486" max="9486" width="23" customWidth="1"/>
    <col min="9487" max="9487" width="3.42578125" customWidth="1"/>
    <col min="9488" max="9488" width="3.5703125" customWidth="1"/>
    <col min="9725" max="9725" width="3.7109375" customWidth="1"/>
    <col min="9726" max="9726" width="22.7109375" customWidth="1"/>
    <col min="9727" max="9727" width="3.85546875" customWidth="1"/>
    <col min="9728" max="9728" width="4" customWidth="1"/>
    <col min="9729" max="9729" width="3.5703125" customWidth="1"/>
    <col min="9730" max="9730" width="5" customWidth="1"/>
    <col min="9731" max="9731" width="4.42578125" customWidth="1"/>
    <col min="9732" max="9732" width="5.140625" customWidth="1"/>
    <col min="9733" max="9733" width="2.85546875" customWidth="1"/>
    <col min="9734" max="9734" width="23.7109375" customWidth="1"/>
    <col min="9735" max="9735" width="3" customWidth="1"/>
    <col min="9736" max="9736" width="22.7109375" customWidth="1"/>
    <col min="9737" max="9738" width="3.28515625" customWidth="1"/>
    <col min="9739" max="9739" width="2.85546875" customWidth="1"/>
    <col min="9740" max="9740" width="19.5703125" customWidth="1"/>
    <col min="9741" max="9741" width="2.7109375" customWidth="1"/>
    <col min="9742" max="9742" width="23" customWidth="1"/>
    <col min="9743" max="9743" width="3.42578125" customWidth="1"/>
    <col min="9744" max="9744" width="3.5703125" customWidth="1"/>
    <col min="9981" max="9981" width="3.7109375" customWidth="1"/>
    <col min="9982" max="9982" width="22.7109375" customWidth="1"/>
    <col min="9983" max="9983" width="3.85546875" customWidth="1"/>
    <col min="9984" max="9984" width="4" customWidth="1"/>
    <col min="9985" max="9985" width="3.5703125" customWidth="1"/>
    <col min="9986" max="9986" width="5" customWidth="1"/>
    <col min="9987" max="9987" width="4.42578125" customWidth="1"/>
    <col min="9988" max="9988" width="5.140625" customWidth="1"/>
    <col min="9989" max="9989" width="2.85546875" customWidth="1"/>
    <col min="9990" max="9990" width="23.7109375" customWidth="1"/>
    <col min="9991" max="9991" width="3" customWidth="1"/>
    <col min="9992" max="9992" width="22.7109375" customWidth="1"/>
    <col min="9993" max="9994" width="3.28515625" customWidth="1"/>
    <col min="9995" max="9995" width="2.85546875" customWidth="1"/>
    <col min="9996" max="9996" width="19.5703125" customWidth="1"/>
    <col min="9997" max="9997" width="2.7109375" customWidth="1"/>
    <col min="9998" max="9998" width="23" customWidth="1"/>
    <col min="9999" max="9999" width="3.42578125" customWidth="1"/>
    <col min="10000" max="10000" width="3.5703125" customWidth="1"/>
    <col min="10237" max="10237" width="3.7109375" customWidth="1"/>
    <col min="10238" max="10238" width="22.7109375" customWidth="1"/>
    <col min="10239" max="10239" width="3.85546875" customWidth="1"/>
    <col min="10240" max="10240" width="4" customWidth="1"/>
    <col min="10241" max="10241" width="3.5703125" customWidth="1"/>
    <col min="10242" max="10242" width="5" customWidth="1"/>
    <col min="10243" max="10243" width="4.42578125" customWidth="1"/>
    <col min="10244" max="10244" width="5.140625" customWidth="1"/>
    <col min="10245" max="10245" width="2.85546875" customWidth="1"/>
    <col min="10246" max="10246" width="23.7109375" customWidth="1"/>
    <col min="10247" max="10247" width="3" customWidth="1"/>
    <col min="10248" max="10248" width="22.7109375" customWidth="1"/>
    <col min="10249" max="10250" width="3.28515625" customWidth="1"/>
    <col min="10251" max="10251" width="2.85546875" customWidth="1"/>
    <col min="10252" max="10252" width="19.5703125" customWidth="1"/>
    <col min="10253" max="10253" width="2.7109375" customWidth="1"/>
    <col min="10254" max="10254" width="23" customWidth="1"/>
    <col min="10255" max="10255" width="3.42578125" customWidth="1"/>
    <col min="10256" max="10256" width="3.5703125" customWidth="1"/>
    <col min="10493" max="10493" width="3.7109375" customWidth="1"/>
    <col min="10494" max="10494" width="22.7109375" customWidth="1"/>
    <col min="10495" max="10495" width="3.85546875" customWidth="1"/>
    <col min="10496" max="10496" width="4" customWidth="1"/>
    <col min="10497" max="10497" width="3.5703125" customWidth="1"/>
    <col min="10498" max="10498" width="5" customWidth="1"/>
    <col min="10499" max="10499" width="4.42578125" customWidth="1"/>
    <col min="10500" max="10500" width="5.140625" customWidth="1"/>
    <col min="10501" max="10501" width="2.85546875" customWidth="1"/>
    <col min="10502" max="10502" width="23.7109375" customWidth="1"/>
    <col min="10503" max="10503" width="3" customWidth="1"/>
    <col min="10504" max="10504" width="22.7109375" customWidth="1"/>
    <col min="10505" max="10506" width="3.28515625" customWidth="1"/>
    <col min="10507" max="10507" width="2.85546875" customWidth="1"/>
    <col min="10508" max="10508" width="19.5703125" customWidth="1"/>
    <col min="10509" max="10509" width="2.7109375" customWidth="1"/>
    <col min="10510" max="10510" width="23" customWidth="1"/>
    <col min="10511" max="10511" width="3.42578125" customWidth="1"/>
    <col min="10512" max="10512" width="3.5703125" customWidth="1"/>
    <col min="10749" max="10749" width="3.7109375" customWidth="1"/>
    <col min="10750" max="10750" width="22.7109375" customWidth="1"/>
    <col min="10751" max="10751" width="3.85546875" customWidth="1"/>
    <col min="10752" max="10752" width="4" customWidth="1"/>
    <col min="10753" max="10753" width="3.5703125" customWidth="1"/>
    <col min="10754" max="10754" width="5" customWidth="1"/>
    <col min="10755" max="10755" width="4.42578125" customWidth="1"/>
    <col min="10756" max="10756" width="5.140625" customWidth="1"/>
    <col min="10757" max="10757" width="2.85546875" customWidth="1"/>
    <col min="10758" max="10758" width="23.7109375" customWidth="1"/>
    <col min="10759" max="10759" width="3" customWidth="1"/>
    <col min="10760" max="10760" width="22.7109375" customWidth="1"/>
    <col min="10761" max="10762" width="3.28515625" customWidth="1"/>
    <col min="10763" max="10763" width="2.85546875" customWidth="1"/>
    <col min="10764" max="10764" width="19.5703125" customWidth="1"/>
    <col min="10765" max="10765" width="2.7109375" customWidth="1"/>
    <col min="10766" max="10766" width="23" customWidth="1"/>
    <col min="10767" max="10767" width="3.42578125" customWidth="1"/>
    <col min="10768" max="10768" width="3.5703125" customWidth="1"/>
    <col min="11005" max="11005" width="3.7109375" customWidth="1"/>
    <col min="11006" max="11006" width="22.7109375" customWidth="1"/>
    <col min="11007" max="11007" width="3.85546875" customWidth="1"/>
    <col min="11008" max="11008" width="4" customWidth="1"/>
    <col min="11009" max="11009" width="3.5703125" customWidth="1"/>
    <col min="11010" max="11010" width="5" customWidth="1"/>
    <col min="11011" max="11011" width="4.42578125" customWidth="1"/>
    <col min="11012" max="11012" width="5.140625" customWidth="1"/>
    <col min="11013" max="11013" width="2.85546875" customWidth="1"/>
    <col min="11014" max="11014" width="23.7109375" customWidth="1"/>
    <col min="11015" max="11015" width="3" customWidth="1"/>
    <col min="11016" max="11016" width="22.7109375" customWidth="1"/>
    <col min="11017" max="11018" width="3.28515625" customWidth="1"/>
    <col min="11019" max="11019" width="2.85546875" customWidth="1"/>
    <col min="11020" max="11020" width="19.5703125" customWidth="1"/>
    <col min="11021" max="11021" width="2.7109375" customWidth="1"/>
    <col min="11022" max="11022" width="23" customWidth="1"/>
    <col min="11023" max="11023" width="3.42578125" customWidth="1"/>
    <col min="11024" max="11024" width="3.5703125" customWidth="1"/>
    <col min="11261" max="11261" width="3.7109375" customWidth="1"/>
    <col min="11262" max="11262" width="22.7109375" customWidth="1"/>
    <col min="11263" max="11263" width="3.85546875" customWidth="1"/>
    <col min="11264" max="11264" width="4" customWidth="1"/>
    <col min="11265" max="11265" width="3.5703125" customWidth="1"/>
    <col min="11266" max="11266" width="5" customWidth="1"/>
    <col min="11267" max="11267" width="4.42578125" customWidth="1"/>
    <col min="11268" max="11268" width="5.140625" customWidth="1"/>
    <col min="11269" max="11269" width="2.85546875" customWidth="1"/>
    <col min="11270" max="11270" width="23.7109375" customWidth="1"/>
    <col min="11271" max="11271" width="3" customWidth="1"/>
    <col min="11272" max="11272" width="22.7109375" customWidth="1"/>
    <col min="11273" max="11274" width="3.28515625" customWidth="1"/>
    <col min="11275" max="11275" width="2.85546875" customWidth="1"/>
    <col min="11276" max="11276" width="19.5703125" customWidth="1"/>
    <col min="11277" max="11277" width="2.7109375" customWidth="1"/>
    <col min="11278" max="11278" width="23" customWidth="1"/>
    <col min="11279" max="11279" width="3.42578125" customWidth="1"/>
    <col min="11280" max="11280" width="3.5703125" customWidth="1"/>
    <col min="11517" max="11517" width="3.7109375" customWidth="1"/>
    <col min="11518" max="11518" width="22.7109375" customWidth="1"/>
    <col min="11519" max="11519" width="3.85546875" customWidth="1"/>
    <col min="11520" max="11520" width="4" customWidth="1"/>
    <col min="11521" max="11521" width="3.5703125" customWidth="1"/>
    <col min="11522" max="11522" width="5" customWidth="1"/>
    <col min="11523" max="11523" width="4.42578125" customWidth="1"/>
    <col min="11524" max="11524" width="5.140625" customWidth="1"/>
    <col min="11525" max="11525" width="2.85546875" customWidth="1"/>
    <col min="11526" max="11526" width="23.7109375" customWidth="1"/>
    <col min="11527" max="11527" width="3" customWidth="1"/>
    <col min="11528" max="11528" width="22.7109375" customWidth="1"/>
    <col min="11529" max="11530" width="3.28515625" customWidth="1"/>
    <col min="11531" max="11531" width="2.85546875" customWidth="1"/>
    <col min="11532" max="11532" width="19.5703125" customWidth="1"/>
    <col min="11533" max="11533" width="2.7109375" customWidth="1"/>
    <col min="11534" max="11534" width="23" customWidth="1"/>
    <col min="11535" max="11535" width="3.42578125" customWidth="1"/>
    <col min="11536" max="11536" width="3.5703125" customWidth="1"/>
    <col min="11773" max="11773" width="3.7109375" customWidth="1"/>
    <col min="11774" max="11774" width="22.7109375" customWidth="1"/>
    <col min="11775" max="11775" width="3.85546875" customWidth="1"/>
    <col min="11776" max="11776" width="4" customWidth="1"/>
    <col min="11777" max="11777" width="3.5703125" customWidth="1"/>
    <col min="11778" max="11778" width="5" customWidth="1"/>
    <col min="11779" max="11779" width="4.42578125" customWidth="1"/>
    <col min="11780" max="11780" width="5.140625" customWidth="1"/>
    <col min="11781" max="11781" width="2.85546875" customWidth="1"/>
    <col min="11782" max="11782" width="23.7109375" customWidth="1"/>
    <col min="11783" max="11783" width="3" customWidth="1"/>
    <col min="11784" max="11784" width="22.7109375" customWidth="1"/>
    <col min="11785" max="11786" width="3.28515625" customWidth="1"/>
    <col min="11787" max="11787" width="2.85546875" customWidth="1"/>
    <col min="11788" max="11788" width="19.5703125" customWidth="1"/>
    <col min="11789" max="11789" width="2.7109375" customWidth="1"/>
    <col min="11790" max="11790" width="23" customWidth="1"/>
    <col min="11791" max="11791" width="3.42578125" customWidth="1"/>
    <col min="11792" max="11792" width="3.5703125" customWidth="1"/>
    <col min="12029" max="12029" width="3.7109375" customWidth="1"/>
    <col min="12030" max="12030" width="22.7109375" customWidth="1"/>
    <col min="12031" max="12031" width="3.85546875" customWidth="1"/>
    <col min="12032" max="12032" width="4" customWidth="1"/>
    <col min="12033" max="12033" width="3.5703125" customWidth="1"/>
    <col min="12034" max="12034" width="5" customWidth="1"/>
    <col min="12035" max="12035" width="4.42578125" customWidth="1"/>
    <col min="12036" max="12036" width="5.140625" customWidth="1"/>
    <col min="12037" max="12037" width="2.85546875" customWidth="1"/>
    <col min="12038" max="12038" width="23.7109375" customWidth="1"/>
    <col min="12039" max="12039" width="3" customWidth="1"/>
    <col min="12040" max="12040" width="22.7109375" customWidth="1"/>
    <col min="12041" max="12042" width="3.28515625" customWidth="1"/>
    <col min="12043" max="12043" width="2.85546875" customWidth="1"/>
    <col min="12044" max="12044" width="19.5703125" customWidth="1"/>
    <col min="12045" max="12045" width="2.7109375" customWidth="1"/>
    <col min="12046" max="12046" width="23" customWidth="1"/>
    <col min="12047" max="12047" width="3.42578125" customWidth="1"/>
    <col min="12048" max="12048" width="3.5703125" customWidth="1"/>
    <col min="12285" max="12285" width="3.7109375" customWidth="1"/>
    <col min="12286" max="12286" width="22.7109375" customWidth="1"/>
    <col min="12287" max="12287" width="3.85546875" customWidth="1"/>
    <col min="12288" max="12288" width="4" customWidth="1"/>
    <col min="12289" max="12289" width="3.5703125" customWidth="1"/>
    <col min="12290" max="12290" width="5" customWidth="1"/>
    <col min="12291" max="12291" width="4.42578125" customWidth="1"/>
    <col min="12292" max="12292" width="5.140625" customWidth="1"/>
    <col min="12293" max="12293" width="2.85546875" customWidth="1"/>
    <col min="12294" max="12294" width="23.7109375" customWidth="1"/>
    <col min="12295" max="12295" width="3" customWidth="1"/>
    <col min="12296" max="12296" width="22.7109375" customWidth="1"/>
    <col min="12297" max="12298" width="3.28515625" customWidth="1"/>
    <col min="12299" max="12299" width="2.85546875" customWidth="1"/>
    <col min="12300" max="12300" width="19.5703125" customWidth="1"/>
    <col min="12301" max="12301" width="2.7109375" customWidth="1"/>
    <col min="12302" max="12302" width="23" customWidth="1"/>
    <col min="12303" max="12303" width="3.42578125" customWidth="1"/>
    <col min="12304" max="12304" width="3.5703125" customWidth="1"/>
    <col min="12541" max="12541" width="3.7109375" customWidth="1"/>
    <col min="12542" max="12542" width="22.7109375" customWidth="1"/>
    <col min="12543" max="12543" width="3.85546875" customWidth="1"/>
    <col min="12544" max="12544" width="4" customWidth="1"/>
    <col min="12545" max="12545" width="3.5703125" customWidth="1"/>
    <col min="12546" max="12546" width="5" customWidth="1"/>
    <col min="12547" max="12547" width="4.42578125" customWidth="1"/>
    <col min="12548" max="12548" width="5.140625" customWidth="1"/>
    <col min="12549" max="12549" width="2.85546875" customWidth="1"/>
    <col min="12550" max="12550" width="23.7109375" customWidth="1"/>
    <col min="12551" max="12551" width="3" customWidth="1"/>
    <col min="12552" max="12552" width="22.7109375" customWidth="1"/>
    <col min="12553" max="12554" width="3.28515625" customWidth="1"/>
    <col min="12555" max="12555" width="2.85546875" customWidth="1"/>
    <col min="12556" max="12556" width="19.5703125" customWidth="1"/>
    <col min="12557" max="12557" width="2.7109375" customWidth="1"/>
    <col min="12558" max="12558" width="23" customWidth="1"/>
    <col min="12559" max="12559" width="3.42578125" customWidth="1"/>
    <col min="12560" max="12560" width="3.5703125" customWidth="1"/>
    <col min="12797" max="12797" width="3.7109375" customWidth="1"/>
    <col min="12798" max="12798" width="22.7109375" customWidth="1"/>
    <col min="12799" max="12799" width="3.85546875" customWidth="1"/>
    <col min="12800" max="12800" width="4" customWidth="1"/>
    <col min="12801" max="12801" width="3.5703125" customWidth="1"/>
    <col min="12802" max="12802" width="5" customWidth="1"/>
    <col min="12803" max="12803" width="4.42578125" customWidth="1"/>
    <col min="12804" max="12804" width="5.140625" customWidth="1"/>
    <col min="12805" max="12805" width="2.85546875" customWidth="1"/>
    <col min="12806" max="12806" width="23.7109375" customWidth="1"/>
    <col min="12807" max="12807" width="3" customWidth="1"/>
    <col min="12808" max="12808" width="22.7109375" customWidth="1"/>
    <col min="12809" max="12810" width="3.28515625" customWidth="1"/>
    <col min="12811" max="12811" width="2.85546875" customWidth="1"/>
    <col min="12812" max="12812" width="19.5703125" customWidth="1"/>
    <col min="12813" max="12813" width="2.7109375" customWidth="1"/>
    <col min="12814" max="12814" width="23" customWidth="1"/>
    <col min="12815" max="12815" width="3.42578125" customWidth="1"/>
    <col min="12816" max="12816" width="3.5703125" customWidth="1"/>
    <col min="13053" max="13053" width="3.7109375" customWidth="1"/>
    <col min="13054" max="13054" width="22.7109375" customWidth="1"/>
    <col min="13055" max="13055" width="3.85546875" customWidth="1"/>
    <col min="13056" max="13056" width="4" customWidth="1"/>
    <col min="13057" max="13057" width="3.5703125" customWidth="1"/>
    <col min="13058" max="13058" width="5" customWidth="1"/>
    <col min="13059" max="13059" width="4.42578125" customWidth="1"/>
    <col min="13060" max="13060" width="5.140625" customWidth="1"/>
    <col min="13061" max="13061" width="2.85546875" customWidth="1"/>
    <col min="13062" max="13062" width="23.7109375" customWidth="1"/>
    <col min="13063" max="13063" width="3" customWidth="1"/>
    <col min="13064" max="13064" width="22.7109375" customWidth="1"/>
    <col min="13065" max="13066" width="3.28515625" customWidth="1"/>
    <col min="13067" max="13067" width="2.85546875" customWidth="1"/>
    <col min="13068" max="13068" width="19.5703125" customWidth="1"/>
    <col min="13069" max="13069" width="2.7109375" customWidth="1"/>
    <col min="13070" max="13070" width="23" customWidth="1"/>
    <col min="13071" max="13071" width="3.42578125" customWidth="1"/>
    <col min="13072" max="13072" width="3.5703125" customWidth="1"/>
    <col min="13309" max="13309" width="3.7109375" customWidth="1"/>
    <col min="13310" max="13310" width="22.7109375" customWidth="1"/>
    <col min="13311" max="13311" width="3.85546875" customWidth="1"/>
    <col min="13312" max="13312" width="4" customWidth="1"/>
    <col min="13313" max="13313" width="3.5703125" customWidth="1"/>
    <col min="13314" max="13314" width="5" customWidth="1"/>
    <col min="13315" max="13315" width="4.42578125" customWidth="1"/>
    <col min="13316" max="13316" width="5.140625" customWidth="1"/>
    <col min="13317" max="13317" width="2.85546875" customWidth="1"/>
    <col min="13318" max="13318" width="23.7109375" customWidth="1"/>
    <col min="13319" max="13319" width="3" customWidth="1"/>
    <col min="13320" max="13320" width="22.7109375" customWidth="1"/>
    <col min="13321" max="13322" width="3.28515625" customWidth="1"/>
    <col min="13323" max="13323" width="2.85546875" customWidth="1"/>
    <col min="13324" max="13324" width="19.5703125" customWidth="1"/>
    <col min="13325" max="13325" width="2.7109375" customWidth="1"/>
    <col min="13326" max="13326" width="23" customWidth="1"/>
    <col min="13327" max="13327" width="3.42578125" customWidth="1"/>
    <col min="13328" max="13328" width="3.5703125" customWidth="1"/>
    <col min="13565" max="13565" width="3.7109375" customWidth="1"/>
    <col min="13566" max="13566" width="22.7109375" customWidth="1"/>
    <col min="13567" max="13567" width="3.85546875" customWidth="1"/>
    <col min="13568" max="13568" width="4" customWidth="1"/>
    <col min="13569" max="13569" width="3.5703125" customWidth="1"/>
    <col min="13570" max="13570" width="5" customWidth="1"/>
    <col min="13571" max="13571" width="4.42578125" customWidth="1"/>
    <col min="13572" max="13572" width="5.140625" customWidth="1"/>
    <col min="13573" max="13573" width="2.85546875" customWidth="1"/>
    <col min="13574" max="13574" width="23.7109375" customWidth="1"/>
    <col min="13575" max="13575" width="3" customWidth="1"/>
    <col min="13576" max="13576" width="22.7109375" customWidth="1"/>
    <col min="13577" max="13578" width="3.28515625" customWidth="1"/>
    <col min="13579" max="13579" width="2.85546875" customWidth="1"/>
    <col min="13580" max="13580" width="19.5703125" customWidth="1"/>
    <col min="13581" max="13581" width="2.7109375" customWidth="1"/>
    <col min="13582" max="13582" width="23" customWidth="1"/>
    <col min="13583" max="13583" width="3.42578125" customWidth="1"/>
    <col min="13584" max="13584" width="3.5703125" customWidth="1"/>
    <col min="13821" max="13821" width="3.7109375" customWidth="1"/>
    <col min="13822" max="13822" width="22.7109375" customWidth="1"/>
    <col min="13823" max="13823" width="3.85546875" customWidth="1"/>
    <col min="13824" max="13824" width="4" customWidth="1"/>
    <col min="13825" max="13825" width="3.5703125" customWidth="1"/>
    <col min="13826" max="13826" width="5" customWidth="1"/>
    <col min="13827" max="13827" width="4.42578125" customWidth="1"/>
    <col min="13828" max="13828" width="5.140625" customWidth="1"/>
    <col min="13829" max="13829" width="2.85546875" customWidth="1"/>
    <col min="13830" max="13830" width="23.7109375" customWidth="1"/>
    <col min="13831" max="13831" width="3" customWidth="1"/>
    <col min="13832" max="13832" width="22.7109375" customWidth="1"/>
    <col min="13833" max="13834" width="3.28515625" customWidth="1"/>
    <col min="13835" max="13835" width="2.85546875" customWidth="1"/>
    <col min="13836" max="13836" width="19.5703125" customWidth="1"/>
    <col min="13837" max="13837" width="2.7109375" customWidth="1"/>
    <col min="13838" max="13838" width="23" customWidth="1"/>
    <col min="13839" max="13839" width="3.42578125" customWidth="1"/>
    <col min="13840" max="13840" width="3.5703125" customWidth="1"/>
    <col min="14077" max="14077" width="3.7109375" customWidth="1"/>
    <col min="14078" max="14078" width="22.7109375" customWidth="1"/>
    <col min="14079" max="14079" width="3.85546875" customWidth="1"/>
    <col min="14080" max="14080" width="4" customWidth="1"/>
    <col min="14081" max="14081" width="3.5703125" customWidth="1"/>
    <col min="14082" max="14082" width="5" customWidth="1"/>
    <col min="14083" max="14083" width="4.42578125" customWidth="1"/>
    <col min="14084" max="14084" width="5.140625" customWidth="1"/>
    <col min="14085" max="14085" width="2.85546875" customWidth="1"/>
    <col min="14086" max="14086" width="23.7109375" customWidth="1"/>
    <col min="14087" max="14087" width="3" customWidth="1"/>
    <col min="14088" max="14088" width="22.7109375" customWidth="1"/>
    <col min="14089" max="14090" width="3.28515625" customWidth="1"/>
    <col min="14091" max="14091" width="2.85546875" customWidth="1"/>
    <col min="14092" max="14092" width="19.5703125" customWidth="1"/>
    <col min="14093" max="14093" width="2.7109375" customWidth="1"/>
    <col min="14094" max="14094" width="23" customWidth="1"/>
    <col min="14095" max="14095" width="3.42578125" customWidth="1"/>
    <col min="14096" max="14096" width="3.5703125" customWidth="1"/>
    <col min="14333" max="14333" width="3.7109375" customWidth="1"/>
    <col min="14334" max="14334" width="22.7109375" customWidth="1"/>
    <col min="14335" max="14335" width="3.85546875" customWidth="1"/>
    <col min="14336" max="14336" width="4" customWidth="1"/>
    <col min="14337" max="14337" width="3.5703125" customWidth="1"/>
    <col min="14338" max="14338" width="5" customWidth="1"/>
    <col min="14339" max="14339" width="4.42578125" customWidth="1"/>
    <col min="14340" max="14340" width="5.140625" customWidth="1"/>
    <col min="14341" max="14341" width="2.85546875" customWidth="1"/>
    <col min="14342" max="14342" width="23.7109375" customWidth="1"/>
    <col min="14343" max="14343" width="3" customWidth="1"/>
    <col min="14344" max="14344" width="22.7109375" customWidth="1"/>
    <col min="14345" max="14346" width="3.28515625" customWidth="1"/>
    <col min="14347" max="14347" width="2.85546875" customWidth="1"/>
    <col min="14348" max="14348" width="19.5703125" customWidth="1"/>
    <col min="14349" max="14349" width="2.7109375" customWidth="1"/>
    <col min="14350" max="14350" width="23" customWidth="1"/>
    <col min="14351" max="14351" width="3.42578125" customWidth="1"/>
    <col min="14352" max="14352" width="3.5703125" customWidth="1"/>
    <col min="14589" max="14589" width="3.7109375" customWidth="1"/>
    <col min="14590" max="14590" width="22.7109375" customWidth="1"/>
    <col min="14591" max="14591" width="3.85546875" customWidth="1"/>
    <col min="14592" max="14592" width="4" customWidth="1"/>
    <col min="14593" max="14593" width="3.5703125" customWidth="1"/>
    <col min="14594" max="14594" width="5" customWidth="1"/>
    <col min="14595" max="14595" width="4.42578125" customWidth="1"/>
    <col min="14596" max="14596" width="5.140625" customWidth="1"/>
    <col min="14597" max="14597" width="2.85546875" customWidth="1"/>
    <col min="14598" max="14598" width="23.7109375" customWidth="1"/>
    <col min="14599" max="14599" width="3" customWidth="1"/>
    <col min="14600" max="14600" width="22.7109375" customWidth="1"/>
    <col min="14601" max="14602" width="3.28515625" customWidth="1"/>
    <col min="14603" max="14603" width="2.85546875" customWidth="1"/>
    <col min="14604" max="14604" width="19.5703125" customWidth="1"/>
    <col min="14605" max="14605" width="2.7109375" customWidth="1"/>
    <col min="14606" max="14606" width="23" customWidth="1"/>
    <col min="14607" max="14607" width="3.42578125" customWidth="1"/>
    <col min="14608" max="14608" width="3.5703125" customWidth="1"/>
    <col min="14845" max="14845" width="3.7109375" customWidth="1"/>
    <col min="14846" max="14846" width="22.7109375" customWidth="1"/>
    <col min="14847" max="14847" width="3.85546875" customWidth="1"/>
    <col min="14848" max="14848" width="4" customWidth="1"/>
    <col min="14849" max="14849" width="3.5703125" customWidth="1"/>
    <col min="14850" max="14850" width="5" customWidth="1"/>
    <col min="14851" max="14851" width="4.42578125" customWidth="1"/>
    <col min="14852" max="14852" width="5.140625" customWidth="1"/>
    <col min="14853" max="14853" width="2.85546875" customWidth="1"/>
    <col min="14854" max="14854" width="23.7109375" customWidth="1"/>
    <col min="14855" max="14855" width="3" customWidth="1"/>
    <col min="14856" max="14856" width="22.7109375" customWidth="1"/>
    <col min="14857" max="14858" width="3.28515625" customWidth="1"/>
    <col min="14859" max="14859" width="2.85546875" customWidth="1"/>
    <col min="14860" max="14860" width="19.5703125" customWidth="1"/>
    <col min="14861" max="14861" width="2.7109375" customWidth="1"/>
    <col min="14862" max="14862" width="23" customWidth="1"/>
    <col min="14863" max="14863" width="3.42578125" customWidth="1"/>
    <col min="14864" max="14864" width="3.5703125" customWidth="1"/>
    <col min="15101" max="15101" width="3.7109375" customWidth="1"/>
    <col min="15102" max="15102" width="22.7109375" customWidth="1"/>
    <col min="15103" max="15103" width="3.85546875" customWidth="1"/>
    <col min="15104" max="15104" width="4" customWidth="1"/>
    <col min="15105" max="15105" width="3.5703125" customWidth="1"/>
    <col min="15106" max="15106" width="5" customWidth="1"/>
    <col min="15107" max="15107" width="4.42578125" customWidth="1"/>
    <col min="15108" max="15108" width="5.140625" customWidth="1"/>
    <col min="15109" max="15109" width="2.85546875" customWidth="1"/>
    <col min="15110" max="15110" width="23.7109375" customWidth="1"/>
    <col min="15111" max="15111" width="3" customWidth="1"/>
    <col min="15112" max="15112" width="22.7109375" customWidth="1"/>
    <col min="15113" max="15114" width="3.28515625" customWidth="1"/>
    <col min="15115" max="15115" width="2.85546875" customWidth="1"/>
    <col min="15116" max="15116" width="19.5703125" customWidth="1"/>
    <col min="15117" max="15117" width="2.7109375" customWidth="1"/>
    <col min="15118" max="15118" width="23" customWidth="1"/>
    <col min="15119" max="15119" width="3.42578125" customWidth="1"/>
    <col min="15120" max="15120" width="3.5703125" customWidth="1"/>
    <col min="15357" max="15357" width="3.7109375" customWidth="1"/>
    <col min="15358" max="15358" width="22.7109375" customWidth="1"/>
    <col min="15359" max="15359" width="3.85546875" customWidth="1"/>
    <col min="15360" max="15360" width="4" customWidth="1"/>
    <col min="15361" max="15361" width="3.5703125" customWidth="1"/>
    <col min="15362" max="15362" width="5" customWidth="1"/>
    <col min="15363" max="15363" width="4.42578125" customWidth="1"/>
    <col min="15364" max="15364" width="5.140625" customWidth="1"/>
    <col min="15365" max="15365" width="2.85546875" customWidth="1"/>
    <col min="15366" max="15366" width="23.7109375" customWidth="1"/>
    <col min="15367" max="15367" width="3" customWidth="1"/>
    <col min="15368" max="15368" width="22.7109375" customWidth="1"/>
    <col min="15369" max="15370" width="3.28515625" customWidth="1"/>
    <col min="15371" max="15371" width="2.85546875" customWidth="1"/>
    <col min="15372" max="15372" width="19.5703125" customWidth="1"/>
    <col min="15373" max="15373" width="2.7109375" customWidth="1"/>
    <col min="15374" max="15374" width="23" customWidth="1"/>
    <col min="15375" max="15375" width="3.42578125" customWidth="1"/>
    <col min="15376" max="15376" width="3.5703125" customWidth="1"/>
    <col min="15613" max="15613" width="3.7109375" customWidth="1"/>
    <col min="15614" max="15614" width="22.7109375" customWidth="1"/>
    <col min="15615" max="15615" width="3.85546875" customWidth="1"/>
    <col min="15616" max="15616" width="4" customWidth="1"/>
    <col min="15617" max="15617" width="3.5703125" customWidth="1"/>
    <col min="15618" max="15618" width="5" customWidth="1"/>
    <col min="15619" max="15619" width="4.42578125" customWidth="1"/>
    <col min="15620" max="15620" width="5.140625" customWidth="1"/>
    <col min="15621" max="15621" width="2.85546875" customWidth="1"/>
    <col min="15622" max="15622" width="23.7109375" customWidth="1"/>
    <col min="15623" max="15623" width="3" customWidth="1"/>
    <col min="15624" max="15624" width="22.7109375" customWidth="1"/>
    <col min="15625" max="15626" width="3.28515625" customWidth="1"/>
    <col min="15627" max="15627" width="2.85546875" customWidth="1"/>
    <col min="15628" max="15628" width="19.5703125" customWidth="1"/>
    <col min="15629" max="15629" width="2.7109375" customWidth="1"/>
    <col min="15630" max="15630" width="23" customWidth="1"/>
    <col min="15631" max="15631" width="3.42578125" customWidth="1"/>
    <col min="15632" max="15632" width="3.5703125" customWidth="1"/>
    <col min="15869" max="15869" width="3.7109375" customWidth="1"/>
    <col min="15870" max="15870" width="22.7109375" customWidth="1"/>
    <col min="15871" max="15871" width="3.85546875" customWidth="1"/>
    <col min="15872" max="15872" width="4" customWidth="1"/>
    <col min="15873" max="15873" width="3.5703125" customWidth="1"/>
    <col min="15874" max="15874" width="5" customWidth="1"/>
    <col min="15875" max="15875" width="4.42578125" customWidth="1"/>
    <col min="15876" max="15876" width="5.140625" customWidth="1"/>
    <col min="15877" max="15877" width="2.85546875" customWidth="1"/>
    <col min="15878" max="15878" width="23.7109375" customWidth="1"/>
    <col min="15879" max="15879" width="3" customWidth="1"/>
    <col min="15880" max="15880" width="22.7109375" customWidth="1"/>
    <col min="15881" max="15882" width="3.28515625" customWidth="1"/>
    <col min="15883" max="15883" width="2.85546875" customWidth="1"/>
    <col min="15884" max="15884" width="19.5703125" customWidth="1"/>
    <col min="15885" max="15885" width="2.7109375" customWidth="1"/>
    <col min="15886" max="15886" width="23" customWidth="1"/>
    <col min="15887" max="15887" width="3.42578125" customWidth="1"/>
    <col min="15888" max="15888" width="3.5703125" customWidth="1"/>
    <col min="16125" max="16125" width="3.7109375" customWidth="1"/>
    <col min="16126" max="16126" width="22.7109375" customWidth="1"/>
    <col min="16127" max="16127" width="3.85546875" customWidth="1"/>
    <col min="16128" max="16128" width="4" customWidth="1"/>
    <col min="16129" max="16129" width="3.5703125" customWidth="1"/>
    <col min="16130" max="16130" width="5" customWidth="1"/>
    <col min="16131" max="16131" width="4.42578125" customWidth="1"/>
    <col min="16132" max="16132" width="5.140625" customWidth="1"/>
    <col min="16133" max="16133" width="2.85546875" customWidth="1"/>
    <col min="16134" max="16134" width="23.7109375" customWidth="1"/>
    <col min="16135" max="16135" width="3" customWidth="1"/>
    <col min="16136" max="16136" width="22.7109375" customWidth="1"/>
    <col min="16137" max="16138" width="3.28515625" customWidth="1"/>
    <col min="16139" max="16139" width="2.85546875" customWidth="1"/>
    <col min="16140" max="16140" width="19.5703125" customWidth="1"/>
    <col min="16141" max="16141" width="2.7109375" customWidth="1"/>
    <col min="16142" max="16142" width="23" customWidth="1"/>
    <col min="16143" max="16143" width="3.42578125" customWidth="1"/>
    <col min="16144" max="16144" width="3.5703125" customWidth="1"/>
  </cols>
  <sheetData>
    <row r="3" spans="1:17" ht="18">
      <c r="B3" s="1" t="s">
        <v>47</v>
      </c>
      <c r="D3" s="2"/>
      <c r="E3" s="2"/>
      <c r="F3" s="2"/>
      <c r="G3" s="2"/>
      <c r="H3" s="2"/>
      <c r="I3" s="2"/>
      <c r="J3" s="2"/>
      <c r="K3" s="2"/>
    </row>
    <row r="4" spans="1:17" ht="22.5" customHeight="1"/>
    <row r="5" spans="1:17" s="3" customFormat="1" ht="12" customHeight="1">
      <c r="B5" s="66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88"/>
      <c r="M5" s="89"/>
      <c r="O5" s="65"/>
      <c r="P5" s="65"/>
      <c r="Q5" s="65"/>
    </row>
    <row r="6" spans="1:17" s="3" customFormat="1">
      <c r="B6" s="66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88"/>
      <c r="M6" s="89"/>
      <c r="O6" s="65"/>
      <c r="P6" s="65"/>
      <c r="Q6" s="65"/>
    </row>
    <row r="7" spans="1:17" s="3" customFormat="1" ht="15" customHeight="1">
      <c r="B7" s="66" t="s">
        <v>22</v>
      </c>
      <c r="C7" s="67"/>
      <c r="D7" s="67"/>
      <c r="E7" s="67"/>
      <c r="F7" s="67"/>
      <c r="G7" s="67"/>
      <c r="H7" s="67"/>
      <c r="I7" s="67"/>
      <c r="J7" s="67"/>
      <c r="K7" s="67"/>
      <c r="L7" s="88"/>
      <c r="M7" s="89"/>
      <c r="O7" s="65"/>
      <c r="P7" s="65"/>
      <c r="Q7" s="65"/>
    </row>
    <row r="8" spans="1:17" ht="15" customHeight="1">
      <c r="B8" s="66" t="s">
        <v>23</v>
      </c>
      <c r="C8" s="66"/>
      <c r="D8" s="66"/>
      <c r="E8" s="66"/>
      <c r="F8" s="66"/>
      <c r="G8" s="66"/>
      <c r="H8" s="66"/>
      <c r="I8" s="66"/>
      <c r="J8" s="66"/>
      <c r="K8" s="66"/>
      <c r="L8" s="89"/>
      <c r="M8" s="89"/>
      <c r="O8" s="69"/>
      <c r="P8" s="69"/>
      <c r="Q8" s="69"/>
    </row>
    <row r="9" spans="1:17" ht="15" customHeight="1">
      <c r="G9" s="3"/>
      <c r="H9" s="3"/>
      <c r="I9" s="3"/>
      <c r="J9" s="3"/>
      <c r="K9" s="3"/>
    </row>
    <row r="10" spans="1:17" s="3" customFormat="1" ht="19.5" customHeight="1">
      <c r="B10" s="29" t="s">
        <v>31</v>
      </c>
      <c r="C10" s="25"/>
    </row>
    <row r="11" spans="1:17" s="3" customFormat="1" ht="19.5" customHeight="1" thickBot="1"/>
    <row r="12" spans="1:17" s="3" customFormat="1" ht="15" customHeight="1" thickBot="1">
      <c r="A12" s="10"/>
      <c r="B12" s="234" t="s">
        <v>27</v>
      </c>
      <c r="C12" s="235"/>
      <c r="D12" s="51" t="s">
        <v>1</v>
      </c>
      <c r="E12" s="51" t="s">
        <v>2</v>
      </c>
      <c r="F12" s="51" t="s">
        <v>3</v>
      </c>
      <c r="G12" s="51" t="s">
        <v>4</v>
      </c>
      <c r="H12" s="51" t="s">
        <v>5</v>
      </c>
      <c r="I12" s="51" t="s">
        <v>6</v>
      </c>
      <c r="J12" s="52" t="s">
        <v>19</v>
      </c>
    </row>
    <row r="13" spans="1:17" s="3" customFormat="1" ht="17.100000000000001" customHeight="1">
      <c r="A13" s="7">
        <v>1</v>
      </c>
      <c r="B13" s="236" t="s">
        <v>8</v>
      </c>
      <c r="C13" s="237"/>
      <c r="D13" s="11">
        <f>COUNT(G27,H31,G36,H42,H23)</f>
        <v>4</v>
      </c>
      <c r="E13" s="11">
        <f>IF(G27&gt;H27,1,0)+IF(H31&gt;G31,1,0)+IF(G36&gt;H36,1,0)+IF(H42&gt;G42,1,0)+IF(N27&gt;M27,1,0)+IF(M31&gt;N31,1,0)+IF(N36&gt;M36,1,0)+IF(M42&gt;N42,1,0)</f>
        <v>1</v>
      </c>
      <c r="F13" s="11">
        <f>IF(G27&lt;H27,1,0)+IF(H31&lt;G31,1,0)+IF(G36&lt;H36,1,0)+IF(H42&lt;G42,1,0)+IF(N27&lt;M27,1,0)+IF(M31&lt;N31,1,0)+IF(N36&lt;M36,1,0)+IF(M42&lt;N42,1,0)</f>
        <v>3</v>
      </c>
      <c r="G13" s="11">
        <f>VALUE(G27+H31+G36+H42+N27+M31+N36+M42)</f>
        <v>5</v>
      </c>
      <c r="H13" s="11">
        <f>VALUE(H27+G31+H36+G42+M27+N31+M36+N42)</f>
        <v>7</v>
      </c>
      <c r="I13" s="11">
        <f>AVERAGE(G13-H13)</f>
        <v>-2</v>
      </c>
      <c r="J13" s="97"/>
    </row>
    <row r="14" spans="1:17" s="3" customFormat="1" ht="17.100000000000001" customHeight="1">
      <c r="A14" s="8">
        <v>2</v>
      </c>
      <c r="B14" s="238" t="s">
        <v>11</v>
      </c>
      <c r="C14" s="239"/>
      <c r="D14" s="12">
        <f>COUNT(G21,H27,G37,H41,H33)</f>
        <v>4</v>
      </c>
      <c r="E14" s="12">
        <f>IF(G21&gt;H21,1,0)+IF(H27&gt;G27,1,0)+IF(G37&gt;H37,1,0)+IF(H41&gt;G41,1,0)+IF(N21&gt;M21,1,0)+IF(M27&gt;N27,1,0)+IF(N37&gt;M37,1,0)+IF(M41&gt;N41,1,0)</f>
        <v>1</v>
      </c>
      <c r="F14" s="12">
        <f>IF(G21&lt;H21,1,0)+IF(H27&lt;G27,1,0)+IF(G37&lt;H37,1,0)+IF(H41&lt;G41,1,0)+IF(N21&lt;M21,1,0)+IF(M27&lt;N27,1,0)+IF(N37&lt;M37,1,0)+IF(M41&lt;N41,1,0)</f>
        <v>3</v>
      </c>
      <c r="G14" s="12">
        <f>VALUE(G21+H27+G37+H41+N21+M27+N37+M41)</f>
        <v>4</v>
      </c>
      <c r="H14" s="12">
        <f>VALUE(H21+G27+H37+G41+M21+N27+M37+N41)</f>
        <v>8</v>
      </c>
      <c r="I14" s="12">
        <f t="shared" ref="I14:I17" si="0">AVERAGE(G14-H14)</f>
        <v>-4</v>
      </c>
      <c r="J14" s="99"/>
    </row>
    <row r="15" spans="1:17" s="3" customFormat="1" ht="17.100000000000001" customHeight="1">
      <c r="A15" s="8">
        <v>3</v>
      </c>
      <c r="B15" s="238" t="s">
        <v>42</v>
      </c>
      <c r="C15" s="239"/>
      <c r="D15" s="12">
        <f>COUNT(G22,H26,G31,H37,H43)</f>
        <v>4</v>
      </c>
      <c r="E15" s="12">
        <f>IF(G22&gt;H22,1,0)+IF(H26&gt;G26,1,0)+IF(G31&gt;H31,1,0)+IF(H37&gt;G37,1,0)+IF(N22&gt;M22,1,0)+IF(M26&gt;N26,1,0)+IF(N31&gt;M31,1,0)+IF(M37&gt;N37,1,0)</f>
        <v>3</v>
      </c>
      <c r="F15" s="12">
        <f>IF(G22&lt;H22,1,0)+IF(H26&lt;G26,1,0)+IF(G31&lt;H31,1,0)+IF(H37&lt;G37,1,0)+IF(N22&lt;M22,1,0)+IF(M26&lt;N26,1,0)+IF(N31&lt;M31,1,0)+IF(M37&lt;N37,1,0)</f>
        <v>1</v>
      </c>
      <c r="G15" s="12">
        <f>VALUE(G22+H26+G31+H37+N22+M26+N31+M37)</f>
        <v>8</v>
      </c>
      <c r="H15" s="12">
        <f>VALUE(H22+G26+H31+G37+M22+N26+M31+N37)</f>
        <v>4</v>
      </c>
      <c r="I15" s="12">
        <f t="shared" si="0"/>
        <v>4</v>
      </c>
      <c r="J15" s="198" t="s">
        <v>94</v>
      </c>
    </row>
    <row r="16" spans="1:17" s="3" customFormat="1" ht="17.100000000000001" customHeight="1">
      <c r="A16" s="215">
        <v>4</v>
      </c>
      <c r="B16" s="240" t="s">
        <v>46</v>
      </c>
      <c r="C16" s="241"/>
      <c r="D16" s="203">
        <f>COUNT(H22,G32,H36,G41,H28)</f>
        <v>4</v>
      </c>
      <c r="E16" s="203">
        <f>IF(H22&gt;G22,1,0)+IF(G32&gt;H32,1,0)+IF(H36&gt;G36,1,0)+IF(G41&gt;H41,1,0)+IF(M22&gt;N22,1,0)+IF(N32&gt;M32,1,0)+IF(M36&gt;N36,1,0)+IF(N41&gt;M41,1,0)</f>
        <v>3</v>
      </c>
      <c r="F16" s="203">
        <f>IF(H22&lt;G22,1,0)+IF(G32&lt;H32,1,0)+IF(H36&lt;G36,1,0)+IF(G41&lt;H41,1,0)+IF(M22&lt;N22,1,0)+IF(N32&lt;M32,1,0)+IF(M36&lt;N36,1,0)+IF(N41&lt;M41,1,0)</f>
        <v>1</v>
      </c>
      <c r="G16" s="203">
        <f>VALUE(H22+G32+H36+G41+M22+N32+M36+N41)</f>
        <v>8</v>
      </c>
      <c r="H16" s="203">
        <f>VALUE(G22+H32+G36+H41+N22+M32+N36+M41)</f>
        <v>4</v>
      </c>
      <c r="I16" s="203">
        <f t="shared" si="0"/>
        <v>4</v>
      </c>
      <c r="J16" s="216" t="s">
        <v>93</v>
      </c>
      <c r="K16" s="59"/>
    </row>
    <row r="17" spans="1:17" s="3" customFormat="1" ht="17.100000000000001" customHeight="1" thickBot="1">
      <c r="A17" s="9">
        <v>5</v>
      </c>
      <c r="B17" s="232" t="s">
        <v>10</v>
      </c>
      <c r="C17" s="233"/>
      <c r="D17" s="32">
        <f>COUNT(H21,G26,H32,G42,H38)</f>
        <v>4</v>
      </c>
      <c r="E17" s="32">
        <f>IF(H21&gt;G21,1,0)+IF(G26&gt;H26,1,0)+IF(H32&gt;G32,1,0)+IF(G42&gt;H42,1,0)+IF(M21&gt;N21,1,0)+IF(N26&gt;M26,1,0)+IF(M32&gt;N32,1,0)+IF(N42&gt;M42,1,0)</f>
        <v>2</v>
      </c>
      <c r="F17" s="32">
        <f>IF(H21&lt;G21,1,0)+IF(G26&lt;H26,1,0)+IF(H32&lt;G32,1,0)+IF(G42&lt;H42,1,0)+IF(M21&lt;N21,1,0)+IF(N26&lt;M26,1,0)+IF(M32&lt;N32,1,0)+IF(N42&lt;M42,1,0)</f>
        <v>2</v>
      </c>
      <c r="G17" s="32">
        <f>VALUE(H21+G26+H32+G42+M21+N26+M32+N42)</f>
        <v>5</v>
      </c>
      <c r="H17" s="32">
        <f>VALUE(G21+H26+G32+H42+N21+M26+N32+M42)</f>
        <v>7</v>
      </c>
      <c r="I17" s="32">
        <f t="shared" si="0"/>
        <v>-2</v>
      </c>
      <c r="J17" s="35"/>
    </row>
    <row r="18" spans="1:17" s="48" customFormat="1">
      <c r="A18" s="112"/>
      <c r="B18" s="113"/>
      <c r="C18" s="114"/>
      <c r="D18" s="115"/>
      <c r="E18" s="115"/>
      <c r="F18" s="115"/>
      <c r="G18" s="115"/>
      <c r="H18" s="115"/>
      <c r="I18" s="115"/>
      <c r="J18" s="116"/>
      <c r="K18" s="107"/>
      <c r="L18" s="117"/>
      <c r="M18" s="107"/>
      <c r="N18" s="107"/>
      <c r="O18" s="107"/>
      <c r="P18" s="107"/>
      <c r="Q18" s="107"/>
    </row>
    <row r="19" spans="1:17" s="5" customFormat="1">
      <c r="A19" s="112"/>
      <c r="B19" s="115"/>
      <c r="C19" s="115"/>
      <c r="D19" s="115"/>
      <c r="E19" s="115"/>
      <c r="F19" s="115"/>
      <c r="G19" s="115"/>
      <c r="H19" s="115"/>
      <c r="I19" s="116"/>
      <c r="J19" s="59"/>
      <c r="K19" s="59"/>
      <c r="L19" s="118"/>
      <c r="M19" s="59"/>
      <c r="N19" s="59"/>
      <c r="O19" s="59"/>
      <c r="P19" s="59"/>
      <c r="Q19" s="59"/>
    </row>
    <row r="20" spans="1:17" s="3" customFormat="1" ht="15.75" customHeight="1">
      <c r="B20" s="44" t="s">
        <v>52</v>
      </c>
      <c r="C20" s="45"/>
      <c r="D20" s="38"/>
      <c r="E20" s="46"/>
      <c r="F20"/>
      <c r="K20" s="104"/>
      <c r="L20" s="106"/>
      <c r="M20" s="107"/>
      <c r="N20" s="107"/>
    </row>
    <row r="21" spans="1:17" s="3" customFormat="1" ht="15.75" customHeight="1">
      <c r="B21" s="129" t="str">
        <f>B14</f>
        <v>SPORTING TC</v>
      </c>
      <c r="C21" s="132" t="s">
        <v>7</v>
      </c>
      <c r="D21" s="133" t="str">
        <f>B17</f>
        <v>CT LA SALLE</v>
      </c>
      <c r="E21" s="134"/>
      <c r="F21" s="135"/>
      <c r="G21" s="61">
        <v>1</v>
      </c>
      <c r="H21" s="60">
        <v>2</v>
      </c>
      <c r="J21" s="174" t="s">
        <v>45</v>
      </c>
      <c r="L21" s="109"/>
      <c r="M21" s="110"/>
      <c r="N21" s="110"/>
    </row>
    <row r="22" spans="1:17" s="3" customFormat="1" ht="15.75" customHeight="1">
      <c r="B22" s="205" t="str">
        <f>B15</f>
        <v>POL. PRINCIPES DE ESPAÑA</v>
      </c>
      <c r="C22" s="206" t="s">
        <v>7</v>
      </c>
      <c r="D22" s="205" t="str">
        <f>B16</f>
        <v>PLAYAS DE SANTA PONSA TC</v>
      </c>
      <c r="E22" s="213"/>
      <c r="F22" s="214"/>
      <c r="G22" s="208">
        <v>1</v>
      </c>
      <c r="H22" s="208">
        <v>2</v>
      </c>
      <c r="J22" s="174" t="s">
        <v>40</v>
      </c>
      <c r="L22" s="109"/>
      <c r="M22" s="110"/>
      <c r="N22" s="110"/>
    </row>
    <row r="23" spans="1:17" s="3" customFormat="1" ht="15.75" customHeight="1">
      <c r="B23" s="136" t="s">
        <v>13</v>
      </c>
      <c r="C23" s="96"/>
      <c r="D23" s="133" t="str">
        <f>B13</f>
        <v>CT MANACOR</v>
      </c>
      <c r="E23" s="134"/>
      <c r="F23" s="135"/>
      <c r="J23" s="111"/>
      <c r="L23" s="109"/>
      <c r="M23" s="107"/>
      <c r="N23" s="107"/>
    </row>
    <row r="24" spans="1:17" s="3" customFormat="1" ht="15.75" customHeight="1">
      <c r="E24" s="102"/>
      <c r="F24" s="103"/>
      <c r="G24" s="103"/>
      <c r="H24" s="54"/>
      <c r="I24" s="54"/>
      <c r="J24" s="174" t="s">
        <v>41</v>
      </c>
      <c r="L24" s="106"/>
      <c r="M24" s="107"/>
      <c r="N24" s="107"/>
    </row>
    <row r="25" spans="1:17" s="3" customFormat="1" ht="15.75" customHeight="1">
      <c r="B25" s="44" t="s">
        <v>58</v>
      </c>
      <c r="C25" s="45"/>
      <c r="D25" s="38"/>
      <c r="E25" s="54"/>
      <c r="F25" s="54"/>
      <c r="G25" s="103"/>
      <c r="H25" s="54"/>
      <c r="I25" s="54"/>
      <c r="J25" s="174" t="s">
        <v>82</v>
      </c>
      <c r="L25" s="107"/>
      <c r="M25" s="107"/>
      <c r="N25" s="107"/>
    </row>
    <row r="26" spans="1:17" s="3" customFormat="1" ht="15.75" customHeight="1">
      <c r="B26" s="93" t="str">
        <f>B17</f>
        <v>CT LA SALLE</v>
      </c>
      <c r="C26" s="96" t="s">
        <v>7</v>
      </c>
      <c r="D26" s="133" t="str">
        <f>B15</f>
        <v>POL. PRINCIPES DE ESPAÑA</v>
      </c>
      <c r="E26" s="134"/>
      <c r="F26" s="135"/>
      <c r="G26" s="60">
        <v>0</v>
      </c>
      <c r="H26" s="60">
        <v>3</v>
      </c>
      <c r="I26"/>
      <c r="K26" s="108"/>
      <c r="L26" s="109"/>
      <c r="M26" s="110"/>
      <c r="N26" s="110"/>
    </row>
    <row r="27" spans="1:17" s="3" customFormat="1" ht="15.75" customHeight="1">
      <c r="B27" s="93" t="str">
        <f>B13</f>
        <v>CT MANACOR</v>
      </c>
      <c r="C27" s="96" t="s">
        <v>7</v>
      </c>
      <c r="D27" s="94" t="str">
        <f>B14</f>
        <v>SPORTING TC</v>
      </c>
      <c r="E27" s="137"/>
      <c r="F27" s="138"/>
      <c r="G27" s="60">
        <v>1</v>
      </c>
      <c r="H27" s="60">
        <v>2</v>
      </c>
      <c r="K27" s="108"/>
      <c r="L27" s="109"/>
      <c r="M27" s="110"/>
      <c r="N27" s="110"/>
    </row>
    <row r="28" spans="1:17" s="3" customFormat="1" ht="15.75" customHeight="1">
      <c r="B28" s="136" t="s">
        <v>13</v>
      </c>
      <c r="C28" s="96"/>
      <c r="D28" s="94" t="str">
        <f>B16</f>
        <v>PLAYAS DE SANTA PONSA TC</v>
      </c>
      <c r="E28" s="137"/>
      <c r="F28" s="138"/>
      <c r="K28" s="111"/>
      <c r="L28" s="109"/>
      <c r="M28" s="107"/>
      <c r="N28" s="107"/>
    </row>
    <row r="29" spans="1:17" s="3" customFormat="1" ht="15.75" customHeight="1">
      <c r="K29" s="107"/>
      <c r="L29" s="107"/>
      <c r="M29" s="107"/>
      <c r="N29" s="107"/>
    </row>
    <row r="30" spans="1:17" s="3" customFormat="1" ht="15.75" customHeight="1">
      <c r="B30" s="44" t="s">
        <v>69</v>
      </c>
      <c r="C30" s="45"/>
      <c r="D30" s="38"/>
      <c r="K30" s="104"/>
      <c r="L30" s="107"/>
      <c r="M30" s="107"/>
      <c r="N30" s="107"/>
    </row>
    <row r="31" spans="1:17" s="3" customFormat="1" ht="15.75" customHeight="1">
      <c r="B31" s="93" t="str">
        <f>B15</f>
        <v>POL. PRINCIPES DE ESPAÑA</v>
      </c>
      <c r="C31" s="96" t="s">
        <v>7</v>
      </c>
      <c r="D31" s="94" t="str">
        <f>B13</f>
        <v>CT MANACOR</v>
      </c>
      <c r="E31" s="137"/>
      <c r="F31" s="138"/>
      <c r="G31" s="60">
        <v>2</v>
      </c>
      <c r="H31" s="60">
        <v>1</v>
      </c>
      <c r="K31" s="108"/>
      <c r="L31" s="109"/>
      <c r="M31" s="110"/>
      <c r="N31" s="110"/>
    </row>
    <row r="32" spans="1:17" s="3" customFormat="1" ht="15.75" customHeight="1">
      <c r="B32" s="93" t="str">
        <f>B16</f>
        <v>PLAYAS DE SANTA PONSA TC</v>
      </c>
      <c r="C32" s="139" t="s">
        <v>7</v>
      </c>
      <c r="D32" s="94" t="str">
        <f>B17</f>
        <v>CT LA SALLE</v>
      </c>
      <c r="E32" s="137"/>
      <c r="F32" s="138"/>
      <c r="G32" s="61">
        <v>2</v>
      </c>
      <c r="H32" s="60">
        <v>1</v>
      </c>
      <c r="K32" s="108"/>
      <c r="L32" s="109"/>
      <c r="M32" s="110"/>
      <c r="N32" s="110"/>
    </row>
    <row r="33" spans="2:16" s="3" customFormat="1" ht="15.75" customHeight="1">
      <c r="B33" s="136" t="s">
        <v>13</v>
      </c>
      <c r="C33" s="96"/>
      <c r="D33" s="94" t="str">
        <f>B14</f>
        <v>SPORTING TC</v>
      </c>
      <c r="E33" s="137"/>
      <c r="F33" s="138"/>
      <c r="K33" s="111"/>
      <c r="L33" s="109"/>
      <c r="M33" s="107"/>
      <c r="N33" s="107"/>
    </row>
    <row r="34" spans="2:16" s="3" customFormat="1" ht="15.75" customHeight="1">
      <c r="K34" s="107"/>
      <c r="L34" s="107"/>
      <c r="M34" s="107"/>
      <c r="N34" s="107"/>
    </row>
    <row r="35" spans="2:16" s="3" customFormat="1" ht="15.75" customHeight="1">
      <c r="B35" s="44" t="s">
        <v>70</v>
      </c>
      <c r="C35" s="45"/>
      <c r="D35" s="38"/>
      <c r="K35" s="105"/>
      <c r="L35" s="107"/>
      <c r="M35" s="107"/>
      <c r="N35" s="107"/>
    </row>
    <row r="36" spans="2:16" s="3" customFormat="1" ht="15.75" customHeight="1">
      <c r="B36" s="93" t="str">
        <f>B13</f>
        <v>CT MANACOR</v>
      </c>
      <c r="C36" s="139" t="s">
        <v>7</v>
      </c>
      <c r="D36" s="94" t="str">
        <f>B16</f>
        <v>PLAYAS DE SANTA PONSA TC</v>
      </c>
      <c r="E36" s="137"/>
      <c r="F36" s="138"/>
      <c r="G36" s="61">
        <v>2</v>
      </c>
      <c r="H36" s="60">
        <v>1</v>
      </c>
      <c r="K36" s="108"/>
      <c r="L36" s="109"/>
      <c r="M36" s="110"/>
      <c r="N36" s="110"/>
      <c r="O36" s="62"/>
    </row>
    <row r="37" spans="2:16" s="3" customFormat="1" ht="15.75" customHeight="1">
      <c r="B37" s="94" t="str">
        <f>B14</f>
        <v>SPORTING TC</v>
      </c>
      <c r="C37" s="96" t="s">
        <v>7</v>
      </c>
      <c r="D37" s="94" t="str">
        <f>B15</f>
        <v>POL. PRINCIPES DE ESPAÑA</v>
      </c>
      <c r="E37" s="137"/>
      <c r="F37" s="138"/>
      <c r="G37" s="100">
        <v>1</v>
      </c>
      <c r="H37" s="96">
        <v>2</v>
      </c>
      <c r="K37" s="108"/>
      <c r="L37" s="109"/>
      <c r="M37" s="110"/>
      <c r="N37" s="110"/>
    </row>
    <row r="38" spans="2:16" s="3" customFormat="1" ht="15.75" customHeight="1">
      <c r="B38" s="136" t="s">
        <v>13</v>
      </c>
      <c r="C38" s="96"/>
      <c r="D38" s="94" t="str">
        <f>B17</f>
        <v>CT LA SALLE</v>
      </c>
      <c r="E38" s="137"/>
      <c r="F38" s="138"/>
      <c r="K38" s="111"/>
      <c r="L38" s="109"/>
      <c r="M38" s="107"/>
      <c r="N38" s="107"/>
    </row>
    <row r="39" spans="2:16" s="3" customFormat="1" ht="15.75" customHeight="1">
      <c r="K39" s="107"/>
      <c r="L39" s="107"/>
      <c r="M39" s="107"/>
      <c r="N39" s="107"/>
    </row>
    <row r="40" spans="2:16" s="3" customFormat="1" ht="15.75" customHeight="1">
      <c r="B40" s="44" t="s">
        <v>76</v>
      </c>
      <c r="C40" s="45"/>
      <c r="D40" s="38"/>
      <c r="K40" s="104"/>
      <c r="L40" s="107"/>
      <c r="M40" s="107"/>
      <c r="N40" s="107"/>
    </row>
    <row r="41" spans="2:16" s="3" customFormat="1" ht="15.75" customHeight="1">
      <c r="B41" s="93" t="str">
        <f>B16</f>
        <v>PLAYAS DE SANTA PONSA TC</v>
      </c>
      <c r="C41" s="96" t="s">
        <v>7</v>
      </c>
      <c r="D41" s="133" t="str">
        <f>B14</f>
        <v>SPORTING TC</v>
      </c>
      <c r="E41" s="137"/>
      <c r="F41" s="138"/>
      <c r="G41" s="60">
        <v>3</v>
      </c>
      <c r="H41" s="60">
        <v>0</v>
      </c>
      <c r="I41" s="63" t="s">
        <v>92</v>
      </c>
      <c r="K41" s="108"/>
      <c r="L41" s="109"/>
      <c r="M41" s="110"/>
      <c r="N41" s="110"/>
    </row>
    <row r="42" spans="2:16" s="3" customFormat="1" ht="15.75" customHeight="1">
      <c r="B42" s="93" t="str">
        <f>B17</f>
        <v>CT LA SALLE</v>
      </c>
      <c r="C42" s="96" t="s">
        <v>7</v>
      </c>
      <c r="D42" s="94" t="str">
        <f>B13</f>
        <v>CT MANACOR</v>
      </c>
      <c r="E42" s="137"/>
      <c r="F42" s="138"/>
      <c r="G42" s="60">
        <v>2</v>
      </c>
      <c r="H42" s="60">
        <v>1</v>
      </c>
      <c r="K42" s="108"/>
      <c r="L42" s="109"/>
      <c r="M42" s="110"/>
      <c r="N42" s="110"/>
    </row>
    <row r="43" spans="2:16" s="3" customFormat="1" ht="15.75" customHeight="1">
      <c r="B43" s="136" t="s">
        <v>13</v>
      </c>
      <c r="C43" s="96"/>
      <c r="D43" s="94" t="str">
        <f>B15</f>
        <v>POL. PRINCIPES DE ESPAÑA</v>
      </c>
      <c r="E43" s="137"/>
      <c r="F43" s="138"/>
      <c r="K43" s="111"/>
      <c r="L43" s="109"/>
      <c r="M43" s="107"/>
      <c r="N43" s="107"/>
    </row>
    <row r="44" spans="2:16" s="3" customFormat="1" ht="12.95" customHeight="1">
      <c r="K44" s="59"/>
      <c r="L44" s="59"/>
      <c r="M44" s="59"/>
      <c r="N44" s="59"/>
    </row>
    <row r="45" spans="2:16" s="3" customFormat="1" ht="12.95" customHeight="1">
      <c r="C45" s="65"/>
      <c r="D45" s="65"/>
      <c r="E45" s="65"/>
      <c r="F45" s="65"/>
      <c r="G45" s="65"/>
      <c r="H45" s="65"/>
      <c r="I45" s="65"/>
      <c r="J45" s="65"/>
      <c r="K45" s="64"/>
      <c r="L45" s="65"/>
      <c r="M45" s="65"/>
      <c r="N45" s="65"/>
      <c r="O45" s="65"/>
      <c r="P45" s="65"/>
    </row>
    <row r="46" spans="2:16" s="3" customFormat="1" ht="12.95" customHeight="1">
      <c r="C46" s="65"/>
      <c r="D46" s="65"/>
      <c r="E46" s="65"/>
      <c r="F46" s="65"/>
      <c r="G46" s="65"/>
      <c r="H46" s="65"/>
      <c r="I46" s="65"/>
      <c r="J46" s="65"/>
      <c r="K46" s="64"/>
      <c r="L46" s="65"/>
      <c r="M46" s="65"/>
      <c r="N46" s="65"/>
      <c r="O46" s="65"/>
      <c r="P46" s="65"/>
    </row>
    <row r="47" spans="2:16" s="3" customFormat="1" ht="12.9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2:16" s="3" customFormat="1" ht="15" customHeight="1">
      <c r="C48" s="65"/>
      <c r="D48" s="65"/>
      <c r="E48" s="65"/>
      <c r="F48" s="65"/>
      <c r="G48" s="65"/>
      <c r="H48" s="65"/>
      <c r="I48" s="65"/>
      <c r="J48" s="65"/>
      <c r="K48" s="64"/>
      <c r="L48" s="65"/>
      <c r="M48" s="65"/>
      <c r="N48" s="65"/>
      <c r="O48" s="65"/>
      <c r="P48" s="65"/>
    </row>
    <row r="49" spans="2:16" s="3" customFormat="1" ht="12.95" customHeight="1">
      <c r="C49" s="65"/>
      <c r="D49" s="65"/>
      <c r="E49" s="65"/>
      <c r="F49" s="65"/>
      <c r="G49" s="65"/>
      <c r="H49" s="65"/>
      <c r="I49" s="65"/>
      <c r="J49" s="65"/>
      <c r="K49" s="64"/>
      <c r="L49" s="65"/>
      <c r="M49" s="65"/>
      <c r="N49" s="65"/>
      <c r="O49" s="65"/>
      <c r="P49" s="65"/>
    </row>
    <row r="50" spans="2:16" s="3" customFormat="1" ht="12.95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2:16" s="3" customFormat="1" ht="12.9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2:16" s="3" customFormat="1" ht="12.95" customHeight="1"/>
    <row r="53" spans="2:16" s="3" customFormat="1" ht="12.95" customHeight="1"/>
    <row r="54" spans="2:16" s="3" customFormat="1" ht="12.95" customHeight="1"/>
    <row r="55" spans="2:16" s="3" customFormat="1" ht="12.95" customHeight="1"/>
    <row r="56" spans="2:16" s="3" customFormat="1" ht="12.95" customHeight="1"/>
    <row r="57" spans="2:16" s="3" customFormat="1" ht="12.95" customHeight="1"/>
    <row r="58" spans="2:16" s="3" customFormat="1" ht="12.95" customHeight="1"/>
    <row r="59" spans="2:16" s="3" customFormat="1" ht="12.95" customHeight="1"/>
    <row r="60" spans="2:16" s="3" customFormat="1" ht="12.95" customHeight="1"/>
    <row r="61" spans="2:16" s="3" customFormat="1" ht="12.95" customHeight="1"/>
    <row r="62" spans="2:16" s="3" customFormat="1" ht="12.95" customHeight="1"/>
    <row r="63" spans="2:16" s="3" customFormat="1" ht="12.95" customHeight="1"/>
    <row r="64" spans="2:16" s="3" customFormat="1" ht="12.95" customHeight="1"/>
    <row r="65" s="3" customFormat="1" ht="12.95" customHeight="1"/>
    <row r="66" s="3" customFormat="1" ht="12.95" customHeight="1"/>
    <row r="67" s="3" customFormat="1" ht="12.95" customHeight="1"/>
    <row r="68" s="3" customFormat="1" ht="12.95" customHeight="1"/>
    <row r="69" s="3" customFormat="1" ht="12.95" customHeight="1"/>
    <row r="70" s="3" customFormat="1" ht="12.95" customHeight="1"/>
    <row r="71" s="3" customFormat="1" ht="12.95" customHeight="1"/>
    <row r="72" s="3" customFormat="1" ht="12.95" customHeight="1"/>
    <row r="73" s="3" customFormat="1" ht="12.95" customHeight="1"/>
    <row r="74" s="3" customFormat="1" ht="12.95" customHeight="1"/>
    <row r="75" s="3" customFormat="1" ht="12.95" customHeight="1"/>
    <row r="76" s="3" customFormat="1" ht="12.95" customHeight="1"/>
    <row r="77" s="3" customFormat="1" ht="12.95" customHeight="1"/>
    <row r="78" s="3" customFormat="1" ht="12.95" customHeight="1"/>
    <row r="79" s="3" customFormat="1"/>
    <row r="80" s="3" customFormat="1"/>
    <row r="81" spans="5:16" s="3" customFormat="1"/>
    <row r="82" spans="5:16" s="3" customFormat="1"/>
    <row r="83" spans="5:16" s="3" customFormat="1"/>
    <row r="84" spans="5:16" s="3" customFormat="1"/>
    <row r="85" spans="5:16" s="3" customFormat="1"/>
    <row r="86" spans="5:16" s="3" customFormat="1"/>
    <row r="87" spans="5:16" s="3" customFormat="1"/>
    <row r="88" spans="5:16" s="3" customFormat="1"/>
    <row r="89" spans="5:16" s="3" customFormat="1">
      <c r="E89"/>
      <c r="F89"/>
      <c r="O89"/>
      <c r="P89"/>
    </row>
    <row r="90" spans="5:16" s="3" customFormat="1">
      <c r="E90"/>
      <c r="F90"/>
      <c r="G90"/>
      <c r="H90"/>
      <c r="I90"/>
      <c r="J90"/>
      <c r="K90"/>
      <c r="O90"/>
      <c r="P90"/>
    </row>
    <row r="91" spans="5:16" s="3" customFormat="1">
      <c r="E91"/>
      <c r="F91"/>
      <c r="G91"/>
      <c r="H91"/>
      <c r="I91"/>
      <c r="J91"/>
      <c r="K91"/>
      <c r="O91"/>
      <c r="P91"/>
    </row>
    <row r="92" spans="5:16" s="3" customFormat="1">
      <c r="E92"/>
      <c r="F92"/>
      <c r="G92"/>
      <c r="H92"/>
      <c r="I92"/>
      <c r="J92"/>
      <c r="K92"/>
      <c r="O92"/>
      <c r="P92"/>
    </row>
    <row r="93" spans="5:16" s="3" customFormat="1">
      <c r="E93"/>
      <c r="F93"/>
      <c r="G93"/>
      <c r="H93"/>
      <c r="I93"/>
      <c r="J93"/>
      <c r="K93"/>
      <c r="O93"/>
      <c r="P93"/>
    </row>
  </sheetData>
  <mergeCells count="6">
    <mergeCell ref="B17:C17"/>
    <mergeCell ref="B12:C12"/>
    <mergeCell ref="B13:C13"/>
    <mergeCell ref="B14:C14"/>
    <mergeCell ref="B15:C15"/>
    <mergeCell ref="B16:C16"/>
  </mergeCells>
  <pageMargins left="0.31496062992125984" right="0.31496062992125984" top="0.35433070866141736" bottom="0.15748031496062992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Normal="100" workbookViewId="0">
      <selection activeCell="D16" sqref="D16"/>
    </sheetView>
  </sheetViews>
  <sheetFormatPr baseColWidth="10" defaultRowHeight="15"/>
  <cols>
    <col min="1" max="1" width="4.42578125" customWidth="1"/>
    <col min="2" max="2" width="20" customWidth="1"/>
    <col min="3" max="3" width="4.42578125" customWidth="1"/>
    <col min="4" max="9" width="6.7109375" customWidth="1"/>
    <col min="10" max="10" width="7.7109375" customWidth="1"/>
    <col min="11" max="11" width="21" customWidth="1"/>
    <col min="12" max="12" width="5.7109375" customWidth="1"/>
    <col min="13" max="13" width="6.28515625" customWidth="1"/>
    <col min="14" max="14" width="5" customWidth="1"/>
    <col min="15" max="15" width="9.140625" customWidth="1"/>
    <col min="16" max="16" width="6.7109375" customWidth="1"/>
    <col min="17" max="17" width="7.140625" customWidth="1"/>
    <col min="18" max="18" width="11" bestFit="1" customWidth="1"/>
    <col min="243" max="243" width="3.7109375" customWidth="1"/>
    <col min="244" max="244" width="22.7109375" customWidth="1"/>
    <col min="245" max="245" width="3.85546875" customWidth="1"/>
    <col min="246" max="246" width="4" customWidth="1"/>
    <col min="247" max="247" width="3.5703125" customWidth="1"/>
    <col min="248" max="248" width="5" customWidth="1"/>
    <col min="249" max="249" width="4.42578125" customWidth="1"/>
    <col min="250" max="250" width="5.140625" customWidth="1"/>
    <col min="251" max="251" width="2.85546875" customWidth="1"/>
    <col min="252" max="252" width="23.7109375" customWidth="1"/>
    <col min="253" max="253" width="3" customWidth="1"/>
    <col min="254" max="254" width="22.7109375" customWidth="1"/>
    <col min="255" max="256" width="3.28515625" customWidth="1"/>
    <col min="257" max="257" width="2.85546875" customWidth="1"/>
    <col min="258" max="258" width="19.5703125" customWidth="1"/>
    <col min="259" max="259" width="2.7109375" customWidth="1"/>
    <col min="260" max="260" width="23" customWidth="1"/>
    <col min="261" max="261" width="3.42578125" customWidth="1"/>
    <col min="262" max="262" width="3.5703125" customWidth="1"/>
    <col min="499" max="499" width="3.7109375" customWidth="1"/>
    <col min="500" max="500" width="22.7109375" customWidth="1"/>
    <col min="501" max="501" width="3.85546875" customWidth="1"/>
    <col min="502" max="502" width="4" customWidth="1"/>
    <col min="503" max="503" width="3.5703125" customWidth="1"/>
    <col min="504" max="504" width="5" customWidth="1"/>
    <col min="505" max="505" width="4.42578125" customWidth="1"/>
    <col min="506" max="506" width="5.140625" customWidth="1"/>
    <col min="507" max="507" width="2.85546875" customWidth="1"/>
    <col min="508" max="508" width="23.7109375" customWidth="1"/>
    <col min="509" max="509" width="3" customWidth="1"/>
    <col min="510" max="510" width="22.7109375" customWidth="1"/>
    <col min="511" max="512" width="3.28515625" customWidth="1"/>
    <col min="513" max="513" width="2.85546875" customWidth="1"/>
    <col min="514" max="514" width="19.5703125" customWidth="1"/>
    <col min="515" max="515" width="2.7109375" customWidth="1"/>
    <col min="516" max="516" width="23" customWidth="1"/>
    <col min="517" max="517" width="3.42578125" customWidth="1"/>
    <col min="518" max="518" width="3.5703125" customWidth="1"/>
    <col min="755" max="755" width="3.7109375" customWidth="1"/>
    <col min="756" max="756" width="22.7109375" customWidth="1"/>
    <col min="757" max="757" width="3.85546875" customWidth="1"/>
    <col min="758" max="758" width="4" customWidth="1"/>
    <col min="759" max="759" width="3.5703125" customWidth="1"/>
    <col min="760" max="760" width="5" customWidth="1"/>
    <col min="761" max="761" width="4.42578125" customWidth="1"/>
    <col min="762" max="762" width="5.140625" customWidth="1"/>
    <col min="763" max="763" width="2.85546875" customWidth="1"/>
    <col min="764" max="764" width="23.7109375" customWidth="1"/>
    <col min="765" max="765" width="3" customWidth="1"/>
    <col min="766" max="766" width="22.7109375" customWidth="1"/>
    <col min="767" max="768" width="3.28515625" customWidth="1"/>
    <col min="769" max="769" width="2.85546875" customWidth="1"/>
    <col min="770" max="770" width="19.5703125" customWidth="1"/>
    <col min="771" max="771" width="2.7109375" customWidth="1"/>
    <col min="772" max="772" width="23" customWidth="1"/>
    <col min="773" max="773" width="3.42578125" customWidth="1"/>
    <col min="774" max="774" width="3.5703125" customWidth="1"/>
    <col min="1011" max="1011" width="3.7109375" customWidth="1"/>
    <col min="1012" max="1012" width="22.7109375" customWidth="1"/>
    <col min="1013" max="1013" width="3.85546875" customWidth="1"/>
    <col min="1014" max="1014" width="4" customWidth="1"/>
    <col min="1015" max="1015" width="3.5703125" customWidth="1"/>
    <col min="1016" max="1016" width="5" customWidth="1"/>
    <col min="1017" max="1017" width="4.42578125" customWidth="1"/>
    <col min="1018" max="1018" width="5.140625" customWidth="1"/>
    <col min="1019" max="1019" width="2.85546875" customWidth="1"/>
    <col min="1020" max="1020" width="23.7109375" customWidth="1"/>
    <col min="1021" max="1021" width="3" customWidth="1"/>
    <col min="1022" max="1022" width="22.7109375" customWidth="1"/>
    <col min="1023" max="1024" width="3.28515625" customWidth="1"/>
    <col min="1025" max="1025" width="2.85546875" customWidth="1"/>
    <col min="1026" max="1026" width="19.5703125" customWidth="1"/>
    <col min="1027" max="1027" width="2.7109375" customWidth="1"/>
    <col min="1028" max="1028" width="23" customWidth="1"/>
    <col min="1029" max="1029" width="3.42578125" customWidth="1"/>
    <col min="1030" max="1030" width="3.5703125" customWidth="1"/>
    <col min="1267" max="1267" width="3.7109375" customWidth="1"/>
    <col min="1268" max="1268" width="22.7109375" customWidth="1"/>
    <col min="1269" max="1269" width="3.85546875" customWidth="1"/>
    <col min="1270" max="1270" width="4" customWidth="1"/>
    <col min="1271" max="1271" width="3.5703125" customWidth="1"/>
    <col min="1272" max="1272" width="5" customWidth="1"/>
    <col min="1273" max="1273" width="4.42578125" customWidth="1"/>
    <col min="1274" max="1274" width="5.140625" customWidth="1"/>
    <col min="1275" max="1275" width="2.85546875" customWidth="1"/>
    <col min="1276" max="1276" width="23.7109375" customWidth="1"/>
    <col min="1277" max="1277" width="3" customWidth="1"/>
    <col min="1278" max="1278" width="22.7109375" customWidth="1"/>
    <col min="1279" max="1280" width="3.28515625" customWidth="1"/>
    <col min="1281" max="1281" width="2.85546875" customWidth="1"/>
    <col min="1282" max="1282" width="19.5703125" customWidth="1"/>
    <col min="1283" max="1283" width="2.7109375" customWidth="1"/>
    <col min="1284" max="1284" width="23" customWidth="1"/>
    <col min="1285" max="1285" width="3.42578125" customWidth="1"/>
    <col min="1286" max="1286" width="3.5703125" customWidth="1"/>
    <col min="1523" max="1523" width="3.7109375" customWidth="1"/>
    <col min="1524" max="1524" width="22.7109375" customWidth="1"/>
    <col min="1525" max="1525" width="3.85546875" customWidth="1"/>
    <col min="1526" max="1526" width="4" customWidth="1"/>
    <col min="1527" max="1527" width="3.5703125" customWidth="1"/>
    <col min="1528" max="1528" width="5" customWidth="1"/>
    <col min="1529" max="1529" width="4.42578125" customWidth="1"/>
    <col min="1530" max="1530" width="5.140625" customWidth="1"/>
    <col min="1531" max="1531" width="2.85546875" customWidth="1"/>
    <col min="1532" max="1532" width="23.7109375" customWidth="1"/>
    <col min="1533" max="1533" width="3" customWidth="1"/>
    <col min="1534" max="1534" width="22.7109375" customWidth="1"/>
    <col min="1535" max="1536" width="3.28515625" customWidth="1"/>
    <col min="1537" max="1537" width="2.85546875" customWidth="1"/>
    <col min="1538" max="1538" width="19.5703125" customWidth="1"/>
    <col min="1539" max="1539" width="2.7109375" customWidth="1"/>
    <col min="1540" max="1540" width="23" customWidth="1"/>
    <col min="1541" max="1541" width="3.42578125" customWidth="1"/>
    <col min="1542" max="1542" width="3.5703125" customWidth="1"/>
    <col min="1779" max="1779" width="3.7109375" customWidth="1"/>
    <col min="1780" max="1780" width="22.7109375" customWidth="1"/>
    <col min="1781" max="1781" width="3.85546875" customWidth="1"/>
    <col min="1782" max="1782" width="4" customWidth="1"/>
    <col min="1783" max="1783" width="3.5703125" customWidth="1"/>
    <col min="1784" max="1784" width="5" customWidth="1"/>
    <col min="1785" max="1785" width="4.42578125" customWidth="1"/>
    <col min="1786" max="1786" width="5.140625" customWidth="1"/>
    <col min="1787" max="1787" width="2.85546875" customWidth="1"/>
    <col min="1788" max="1788" width="23.7109375" customWidth="1"/>
    <col min="1789" max="1789" width="3" customWidth="1"/>
    <col min="1790" max="1790" width="22.7109375" customWidth="1"/>
    <col min="1791" max="1792" width="3.28515625" customWidth="1"/>
    <col min="1793" max="1793" width="2.85546875" customWidth="1"/>
    <col min="1794" max="1794" width="19.5703125" customWidth="1"/>
    <col min="1795" max="1795" width="2.7109375" customWidth="1"/>
    <col min="1796" max="1796" width="23" customWidth="1"/>
    <col min="1797" max="1797" width="3.42578125" customWidth="1"/>
    <col min="1798" max="1798" width="3.5703125" customWidth="1"/>
    <col min="2035" max="2035" width="3.7109375" customWidth="1"/>
    <col min="2036" max="2036" width="22.7109375" customWidth="1"/>
    <col min="2037" max="2037" width="3.85546875" customWidth="1"/>
    <col min="2038" max="2038" width="4" customWidth="1"/>
    <col min="2039" max="2039" width="3.5703125" customWidth="1"/>
    <col min="2040" max="2040" width="5" customWidth="1"/>
    <col min="2041" max="2041" width="4.42578125" customWidth="1"/>
    <col min="2042" max="2042" width="5.140625" customWidth="1"/>
    <col min="2043" max="2043" width="2.85546875" customWidth="1"/>
    <col min="2044" max="2044" width="23.7109375" customWidth="1"/>
    <col min="2045" max="2045" width="3" customWidth="1"/>
    <col min="2046" max="2046" width="22.7109375" customWidth="1"/>
    <col min="2047" max="2048" width="3.28515625" customWidth="1"/>
    <col min="2049" max="2049" width="2.85546875" customWidth="1"/>
    <col min="2050" max="2050" width="19.5703125" customWidth="1"/>
    <col min="2051" max="2051" width="2.7109375" customWidth="1"/>
    <col min="2052" max="2052" width="23" customWidth="1"/>
    <col min="2053" max="2053" width="3.42578125" customWidth="1"/>
    <col min="2054" max="2054" width="3.5703125" customWidth="1"/>
    <col min="2291" max="2291" width="3.7109375" customWidth="1"/>
    <col min="2292" max="2292" width="22.7109375" customWidth="1"/>
    <col min="2293" max="2293" width="3.85546875" customWidth="1"/>
    <col min="2294" max="2294" width="4" customWidth="1"/>
    <col min="2295" max="2295" width="3.5703125" customWidth="1"/>
    <col min="2296" max="2296" width="5" customWidth="1"/>
    <col min="2297" max="2297" width="4.42578125" customWidth="1"/>
    <col min="2298" max="2298" width="5.140625" customWidth="1"/>
    <col min="2299" max="2299" width="2.85546875" customWidth="1"/>
    <col min="2300" max="2300" width="23.7109375" customWidth="1"/>
    <col min="2301" max="2301" width="3" customWidth="1"/>
    <col min="2302" max="2302" width="22.7109375" customWidth="1"/>
    <col min="2303" max="2304" width="3.28515625" customWidth="1"/>
    <col min="2305" max="2305" width="2.85546875" customWidth="1"/>
    <col min="2306" max="2306" width="19.5703125" customWidth="1"/>
    <col min="2307" max="2307" width="2.7109375" customWidth="1"/>
    <col min="2308" max="2308" width="23" customWidth="1"/>
    <col min="2309" max="2309" width="3.42578125" customWidth="1"/>
    <col min="2310" max="2310" width="3.5703125" customWidth="1"/>
    <col min="2547" max="2547" width="3.7109375" customWidth="1"/>
    <col min="2548" max="2548" width="22.7109375" customWidth="1"/>
    <col min="2549" max="2549" width="3.85546875" customWidth="1"/>
    <col min="2550" max="2550" width="4" customWidth="1"/>
    <col min="2551" max="2551" width="3.5703125" customWidth="1"/>
    <col min="2552" max="2552" width="5" customWidth="1"/>
    <col min="2553" max="2553" width="4.42578125" customWidth="1"/>
    <col min="2554" max="2554" width="5.140625" customWidth="1"/>
    <col min="2555" max="2555" width="2.85546875" customWidth="1"/>
    <col min="2556" max="2556" width="23.7109375" customWidth="1"/>
    <col min="2557" max="2557" width="3" customWidth="1"/>
    <col min="2558" max="2558" width="22.7109375" customWidth="1"/>
    <col min="2559" max="2560" width="3.28515625" customWidth="1"/>
    <col min="2561" max="2561" width="2.85546875" customWidth="1"/>
    <col min="2562" max="2562" width="19.5703125" customWidth="1"/>
    <col min="2563" max="2563" width="2.7109375" customWidth="1"/>
    <col min="2564" max="2564" width="23" customWidth="1"/>
    <col min="2565" max="2565" width="3.42578125" customWidth="1"/>
    <col min="2566" max="2566" width="3.5703125" customWidth="1"/>
    <col min="2803" max="2803" width="3.7109375" customWidth="1"/>
    <col min="2804" max="2804" width="22.7109375" customWidth="1"/>
    <col min="2805" max="2805" width="3.85546875" customWidth="1"/>
    <col min="2806" max="2806" width="4" customWidth="1"/>
    <col min="2807" max="2807" width="3.5703125" customWidth="1"/>
    <col min="2808" max="2808" width="5" customWidth="1"/>
    <col min="2809" max="2809" width="4.42578125" customWidth="1"/>
    <col min="2810" max="2810" width="5.140625" customWidth="1"/>
    <col min="2811" max="2811" width="2.85546875" customWidth="1"/>
    <col min="2812" max="2812" width="23.7109375" customWidth="1"/>
    <col min="2813" max="2813" width="3" customWidth="1"/>
    <col min="2814" max="2814" width="22.7109375" customWidth="1"/>
    <col min="2815" max="2816" width="3.28515625" customWidth="1"/>
    <col min="2817" max="2817" width="2.85546875" customWidth="1"/>
    <col min="2818" max="2818" width="19.5703125" customWidth="1"/>
    <col min="2819" max="2819" width="2.7109375" customWidth="1"/>
    <col min="2820" max="2820" width="23" customWidth="1"/>
    <col min="2821" max="2821" width="3.42578125" customWidth="1"/>
    <col min="2822" max="2822" width="3.5703125" customWidth="1"/>
    <col min="3059" max="3059" width="3.7109375" customWidth="1"/>
    <col min="3060" max="3060" width="22.7109375" customWidth="1"/>
    <col min="3061" max="3061" width="3.85546875" customWidth="1"/>
    <col min="3062" max="3062" width="4" customWidth="1"/>
    <col min="3063" max="3063" width="3.5703125" customWidth="1"/>
    <col min="3064" max="3064" width="5" customWidth="1"/>
    <col min="3065" max="3065" width="4.42578125" customWidth="1"/>
    <col min="3066" max="3066" width="5.140625" customWidth="1"/>
    <col min="3067" max="3067" width="2.85546875" customWidth="1"/>
    <col min="3068" max="3068" width="23.7109375" customWidth="1"/>
    <col min="3069" max="3069" width="3" customWidth="1"/>
    <col min="3070" max="3070" width="22.7109375" customWidth="1"/>
    <col min="3071" max="3072" width="3.28515625" customWidth="1"/>
    <col min="3073" max="3073" width="2.85546875" customWidth="1"/>
    <col min="3074" max="3074" width="19.5703125" customWidth="1"/>
    <col min="3075" max="3075" width="2.7109375" customWidth="1"/>
    <col min="3076" max="3076" width="23" customWidth="1"/>
    <col min="3077" max="3077" width="3.42578125" customWidth="1"/>
    <col min="3078" max="3078" width="3.5703125" customWidth="1"/>
    <col min="3315" max="3315" width="3.7109375" customWidth="1"/>
    <col min="3316" max="3316" width="22.7109375" customWidth="1"/>
    <col min="3317" max="3317" width="3.85546875" customWidth="1"/>
    <col min="3318" max="3318" width="4" customWidth="1"/>
    <col min="3319" max="3319" width="3.5703125" customWidth="1"/>
    <col min="3320" max="3320" width="5" customWidth="1"/>
    <col min="3321" max="3321" width="4.42578125" customWidth="1"/>
    <col min="3322" max="3322" width="5.140625" customWidth="1"/>
    <col min="3323" max="3323" width="2.85546875" customWidth="1"/>
    <col min="3324" max="3324" width="23.7109375" customWidth="1"/>
    <col min="3325" max="3325" width="3" customWidth="1"/>
    <col min="3326" max="3326" width="22.7109375" customWidth="1"/>
    <col min="3327" max="3328" width="3.28515625" customWidth="1"/>
    <col min="3329" max="3329" width="2.85546875" customWidth="1"/>
    <col min="3330" max="3330" width="19.5703125" customWidth="1"/>
    <col min="3331" max="3331" width="2.7109375" customWidth="1"/>
    <col min="3332" max="3332" width="23" customWidth="1"/>
    <col min="3333" max="3333" width="3.42578125" customWidth="1"/>
    <col min="3334" max="3334" width="3.5703125" customWidth="1"/>
    <col min="3571" max="3571" width="3.7109375" customWidth="1"/>
    <col min="3572" max="3572" width="22.7109375" customWidth="1"/>
    <col min="3573" max="3573" width="3.85546875" customWidth="1"/>
    <col min="3574" max="3574" width="4" customWidth="1"/>
    <col min="3575" max="3575" width="3.5703125" customWidth="1"/>
    <col min="3576" max="3576" width="5" customWidth="1"/>
    <col min="3577" max="3577" width="4.42578125" customWidth="1"/>
    <col min="3578" max="3578" width="5.140625" customWidth="1"/>
    <col min="3579" max="3579" width="2.85546875" customWidth="1"/>
    <col min="3580" max="3580" width="23.7109375" customWidth="1"/>
    <col min="3581" max="3581" width="3" customWidth="1"/>
    <col min="3582" max="3582" width="22.7109375" customWidth="1"/>
    <col min="3583" max="3584" width="3.28515625" customWidth="1"/>
    <col min="3585" max="3585" width="2.85546875" customWidth="1"/>
    <col min="3586" max="3586" width="19.5703125" customWidth="1"/>
    <col min="3587" max="3587" width="2.7109375" customWidth="1"/>
    <col min="3588" max="3588" width="23" customWidth="1"/>
    <col min="3589" max="3589" width="3.42578125" customWidth="1"/>
    <col min="3590" max="3590" width="3.5703125" customWidth="1"/>
    <col min="3827" max="3827" width="3.7109375" customWidth="1"/>
    <col min="3828" max="3828" width="22.7109375" customWidth="1"/>
    <col min="3829" max="3829" width="3.85546875" customWidth="1"/>
    <col min="3830" max="3830" width="4" customWidth="1"/>
    <col min="3831" max="3831" width="3.5703125" customWidth="1"/>
    <col min="3832" max="3832" width="5" customWidth="1"/>
    <col min="3833" max="3833" width="4.42578125" customWidth="1"/>
    <col min="3834" max="3834" width="5.140625" customWidth="1"/>
    <col min="3835" max="3835" width="2.85546875" customWidth="1"/>
    <col min="3836" max="3836" width="23.7109375" customWidth="1"/>
    <col min="3837" max="3837" width="3" customWidth="1"/>
    <col min="3838" max="3838" width="22.7109375" customWidth="1"/>
    <col min="3839" max="3840" width="3.28515625" customWidth="1"/>
    <col min="3841" max="3841" width="2.85546875" customWidth="1"/>
    <col min="3842" max="3842" width="19.5703125" customWidth="1"/>
    <col min="3843" max="3843" width="2.7109375" customWidth="1"/>
    <col min="3844" max="3844" width="23" customWidth="1"/>
    <col min="3845" max="3845" width="3.42578125" customWidth="1"/>
    <col min="3846" max="3846" width="3.5703125" customWidth="1"/>
    <col min="4083" max="4083" width="3.7109375" customWidth="1"/>
    <col min="4084" max="4084" width="22.7109375" customWidth="1"/>
    <col min="4085" max="4085" width="3.85546875" customWidth="1"/>
    <col min="4086" max="4086" width="4" customWidth="1"/>
    <col min="4087" max="4087" width="3.5703125" customWidth="1"/>
    <col min="4088" max="4088" width="5" customWidth="1"/>
    <col min="4089" max="4089" width="4.42578125" customWidth="1"/>
    <col min="4090" max="4090" width="5.140625" customWidth="1"/>
    <col min="4091" max="4091" width="2.85546875" customWidth="1"/>
    <col min="4092" max="4092" width="23.7109375" customWidth="1"/>
    <col min="4093" max="4093" width="3" customWidth="1"/>
    <col min="4094" max="4094" width="22.7109375" customWidth="1"/>
    <col min="4095" max="4096" width="3.28515625" customWidth="1"/>
    <col min="4097" max="4097" width="2.85546875" customWidth="1"/>
    <col min="4098" max="4098" width="19.5703125" customWidth="1"/>
    <col min="4099" max="4099" width="2.7109375" customWidth="1"/>
    <col min="4100" max="4100" width="23" customWidth="1"/>
    <col min="4101" max="4101" width="3.42578125" customWidth="1"/>
    <col min="4102" max="4102" width="3.5703125" customWidth="1"/>
    <col min="4339" max="4339" width="3.7109375" customWidth="1"/>
    <col min="4340" max="4340" width="22.7109375" customWidth="1"/>
    <col min="4341" max="4341" width="3.85546875" customWidth="1"/>
    <col min="4342" max="4342" width="4" customWidth="1"/>
    <col min="4343" max="4343" width="3.5703125" customWidth="1"/>
    <col min="4344" max="4344" width="5" customWidth="1"/>
    <col min="4345" max="4345" width="4.42578125" customWidth="1"/>
    <col min="4346" max="4346" width="5.140625" customWidth="1"/>
    <col min="4347" max="4347" width="2.85546875" customWidth="1"/>
    <col min="4348" max="4348" width="23.7109375" customWidth="1"/>
    <col min="4349" max="4349" width="3" customWidth="1"/>
    <col min="4350" max="4350" width="22.7109375" customWidth="1"/>
    <col min="4351" max="4352" width="3.28515625" customWidth="1"/>
    <col min="4353" max="4353" width="2.85546875" customWidth="1"/>
    <col min="4354" max="4354" width="19.5703125" customWidth="1"/>
    <col min="4355" max="4355" width="2.7109375" customWidth="1"/>
    <col min="4356" max="4356" width="23" customWidth="1"/>
    <col min="4357" max="4357" width="3.42578125" customWidth="1"/>
    <col min="4358" max="4358" width="3.5703125" customWidth="1"/>
    <col min="4595" max="4595" width="3.7109375" customWidth="1"/>
    <col min="4596" max="4596" width="22.7109375" customWidth="1"/>
    <col min="4597" max="4597" width="3.85546875" customWidth="1"/>
    <col min="4598" max="4598" width="4" customWidth="1"/>
    <col min="4599" max="4599" width="3.5703125" customWidth="1"/>
    <col min="4600" max="4600" width="5" customWidth="1"/>
    <col min="4601" max="4601" width="4.42578125" customWidth="1"/>
    <col min="4602" max="4602" width="5.140625" customWidth="1"/>
    <col min="4603" max="4603" width="2.85546875" customWidth="1"/>
    <col min="4604" max="4604" width="23.7109375" customWidth="1"/>
    <col min="4605" max="4605" width="3" customWidth="1"/>
    <col min="4606" max="4606" width="22.7109375" customWidth="1"/>
    <col min="4607" max="4608" width="3.28515625" customWidth="1"/>
    <col min="4609" max="4609" width="2.85546875" customWidth="1"/>
    <col min="4610" max="4610" width="19.5703125" customWidth="1"/>
    <col min="4611" max="4611" width="2.7109375" customWidth="1"/>
    <col min="4612" max="4612" width="23" customWidth="1"/>
    <col min="4613" max="4613" width="3.42578125" customWidth="1"/>
    <col min="4614" max="4614" width="3.5703125" customWidth="1"/>
    <col min="4851" max="4851" width="3.7109375" customWidth="1"/>
    <col min="4852" max="4852" width="22.7109375" customWidth="1"/>
    <col min="4853" max="4853" width="3.85546875" customWidth="1"/>
    <col min="4854" max="4854" width="4" customWidth="1"/>
    <col min="4855" max="4855" width="3.5703125" customWidth="1"/>
    <col min="4856" max="4856" width="5" customWidth="1"/>
    <col min="4857" max="4857" width="4.42578125" customWidth="1"/>
    <col min="4858" max="4858" width="5.140625" customWidth="1"/>
    <col min="4859" max="4859" width="2.85546875" customWidth="1"/>
    <col min="4860" max="4860" width="23.7109375" customWidth="1"/>
    <col min="4861" max="4861" width="3" customWidth="1"/>
    <col min="4862" max="4862" width="22.7109375" customWidth="1"/>
    <col min="4863" max="4864" width="3.28515625" customWidth="1"/>
    <col min="4865" max="4865" width="2.85546875" customWidth="1"/>
    <col min="4866" max="4866" width="19.5703125" customWidth="1"/>
    <col min="4867" max="4867" width="2.7109375" customWidth="1"/>
    <col min="4868" max="4868" width="23" customWidth="1"/>
    <col min="4869" max="4869" width="3.42578125" customWidth="1"/>
    <col min="4870" max="4870" width="3.5703125" customWidth="1"/>
    <col min="5107" max="5107" width="3.7109375" customWidth="1"/>
    <col min="5108" max="5108" width="22.7109375" customWidth="1"/>
    <col min="5109" max="5109" width="3.85546875" customWidth="1"/>
    <col min="5110" max="5110" width="4" customWidth="1"/>
    <col min="5111" max="5111" width="3.5703125" customWidth="1"/>
    <col min="5112" max="5112" width="5" customWidth="1"/>
    <col min="5113" max="5113" width="4.42578125" customWidth="1"/>
    <col min="5114" max="5114" width="5.140625" customWidth="1"/>
    <col min="5115" max="5115" width="2.85546875" customWidth="1"/>
    <col min="5116" max="5116" width="23.7109375" customWidth="1"/>
    <col min="5117" max="5117" width="3" customWidth="1"/>
    <col min="5118" max="5118" width="22.7109375" customWidth="1"/>
    <col min="5119" max="5120" width="3.28515625" customWidth="1"/>
    <col min="5121" max="5121" width="2.85546875" customWidth="1"/>
    <col min="5122" max="5122" width="19.5703125" customWidth="1"/>
    <col min="5123" max="5123" width="2.7109375" customWidth="1"/>
    <col min="5124" max="5124" width="23" customWidth="1"/>
    <col min="5125" max="5125" width="3.42578125" customWidth="1"/>
    <col min="5126" max="5126" width="3.5703125" customWidth="1"/>
    <col min="5363" max="5363" width="3.7109375" customWidth="1"/>
    <col min="5364" max="5364" width="22.7109375" customWidth="1"/>
    <col min="5365" max="5365" width="3.85546875" customWidth="1"/>
    <col min="5366" max="5366" width="4" customWidth="1"/>
    <col min="5367" max="5367" width="3.5703125" customWidth="1"/>
    <col min="5368" max="5368" width="5" customWidth="1"/>
    <col min="5369" max="5369" width="4.42578125" customWidth="1"/>
    <col min="5370" max="5370" width="5.140625" customWidth="1"/>
    <col min="5371" max="5371" width="2.85546875" customWidth="1"/>
    <col min="5372" max="5372" width="23.7109375" customWidth="1"/>
    <col min="5373" max="5373" width="3" customWidth="1"/>
    <col min="5374" max="5374" width="22.7109375" customWidth="1"/>
    <col min="5375" max="5376" width="3.28515625" customWidth="1"/>
    <col min="5377" max="5377" width="2.85546875" customWidth="1"/>
    <col min="5378" max="5378" width="19.5703125" customWidth="1"/>
    <col min="5379" max="5379" width="2.7109375" customWidth="1"/>
    <col min="5380" max="5380" width="23" customWidth="1"/>
    <col min="5381" max="5381" width="3.42578125" customWidth="1"/>
    <col min="5382" max="5382" width="3.5703125" customWidth="1"/>
    <col min="5619" max="5619" width="3.7109375" customWidth="1"/>
    <col min="5620" max="5620" width="22.7109375" customWidth="1"/>
    <col min="5621" max="5621" width="3.85546875" customWidth="1"/>
    <col min="5622" max="5622" width="4" customWidth="1"/>
    <col min="5623" max="5623" width="3.5703125" customWidth="1"/>
    <col min="5624" max="5624" width="5" customWidth="1"/>
    <col min="5625" max="5625" width="4.42578125" customWidth="1"/>
    <col min="5626" max="5626" width="5.140625" customWidth="1"/>
    <col min="5627" max="5627" width="2.85546875" customWidth="1"/>
    <col min="5628" max="5628" width="23.7109375" customWidth="1"/>
    <col min="5629" max="5629" width="3" customWidth="1"/>
    <col min="5630" max="5630" width="22.7109375" customWidth="1"/>
    <col min="5631" max="5632" width="3.28515625" customWidth="1"/>
    <col min="5633" max="5633" width="2.85546875" customWidth="1"/>
    <col min="5634" max="5634" width="19.5703125" customWidth="1"/>
    <col min="5635" max="5635" width="2.7109375" customWidth="1"/>
    <col min="5636" max="5636" width="23" customWidth="1"/>
    <col min="5637" max="5637" width="3.42578125" customWidth="1"/>
    <col min="5638" max="5638" width="3.5703125" customWidth="1"/>
    <col min="5875" max="5875" width="3.7109375" customWidth="1"/>
    <col min="5876" max="5876" width="22.7109375" customWidth="1"/>
    <col min="5877" max="5877" width="3.85546875" customWidth="1"/>
    <col min="5878" max="5878" width="4" customWidth="1"/>
    <col min="5879" max="5879" width="3.5703125" customWidth="1"/>
    <col min="5880" max="5880" width="5" customWidth="1"/>
    <col min="5881" max="5881" width="4.42578125" customWidth="1"/>
    <col min="5882" max="5882" width="5.140625" customWidth="1"/>
    <col min="5883" max="5883" width="2.85546875" customWidth="1"/>
    <col min="5884" max="5884" width="23.7109375" customWidth="1"/>
    <col min="5885" max="5885" width="3" customWidth="1"/>
    <col min="5886" max="5886" width="22.7109375" customWidth="1"/>
    <col min="5887" max="5888" width="3.28515625" customWidth="1"/>
    <col min="5889" max="5889" width="2.85546875" customWidth="1"/>
    <col min="5890" max="5890" width="19.5703125" customWidth="1"/>
    <col min="5891" max="5891" width="2.7109375" customWidth="1"/>
    <col min="5892" max="5892" width="23" customWidth="1"/>
    <col min="5893" max="5893" width="3.42578125" customWidth="1"/>
    <col min="5894" max="5894" width="3.5703125" customWidth="1"/>
    <col min="6131" max="6131" width="3.7109375" customWidth="1"/>
    <col min="6132" max="6132" width="22.7109375" customWidth="1"/>
    <col min="6133" max="6133" width="3.85546875" customWidth="1"/>
    <col min="6134" max="6134" width="4" customWidth="1"/>
    <col min="6135" max="6135" width="3.5703125" customWidth="1"/>
    <col min="6136" max="6136" width="5" customWidth="1"/>
    <col min="6137" max="6137" width="4.42578125" customWidth="1"/>
    <col min="6138" max="6138" width="5.140625" customWidth="1"/>
    <col min="6139" max="6139" width="2.85546875" customWidth="1"/>
    <col min="6140" max="6140" width="23.7109375" customWidth="1"/>
    <col min="6141" max="6141" width="3" customWidth="1"/>
    <col min="6142" max="6142" width="22.7109375" customWidth="1"/>
    <col min="6143" max="6144" width="3.28515625" customWidth="1"/>
    <col min="6145" max="6145" width="2.85546875" customWidth="1"/>
    <col min="6146" max="6146" width="19.5703125" customWidth="1"/>
    <col min="6147" max="6147" width="2.7109375" customWidth="1"/>
    <col min="6148" max="6148" width="23" customWidth="1"/>
    <col min="6149" max="6149" width="3.42578125" customWidth="1"/>
    <col min="6150" max="6150" width="3.5703125" customWidth="1"/>
    <col min="6387" max="6387" width="3.7109375" customWidth="1"/>
    <col min="6388" max="6388" width="22.7109375" customWidth="1"/>
    <col min="6389" max="6389" width="3.85546875" customWidth="1"/>
    <col min="6390" max="6390" width="4" customWidth="1"/>
    <col min="6391" max="6391" width="3.5703125" customWidth="1"/>
    <col min="6392" max="6392" width="5" customWidth="1"/>
    <col min="6393" max="6393" width="4.42578125" customWidth="1"/>
    <col min="6394" max="6394" width="5.140625" customWidth="1"/>
    <col min="6395" max="6395" width="2.85546875" customWidth="1"/>
    <col min="6396" max="6396" width="23.7109375" customWidth="1"/>
    <col min="6397" max="6397" width="3" customWidth="1"/>
    <col min="6398" max="6398" width="22.7109375" customWidth="1"/>
    <col min="6399" max="6400" width="3.28515625" customWidth="1"/>
    <col min="6401" max="6401" width="2.85546875" customWidth="1"/>
    <col min="6402" max="6402" width="19.5703125" customWidth="1"/>
    <col min="6403" max="6403" width="2.7109375" customWidth="1"/>
    <col min="6404" max="6404" width="23" customWidth="1"/>
    <col min="6405" max="6405" width="3.42578125" customWidth="1"/>
    <col min="6406" max="6406" width="3.5703125" customWidth="1"/>
    <col min="6643" max="6643" width="3.7109375" customWidth="1"/>
    <col min="6644" max="6644" width="22.7109375" customWidth="1"/>
    <col min="6645" max="6645" width="3.85546875" customWidth="1"/>
    <col min="6646" max="6646" width="4" customWidth="1"/>
    <col min="6647" max="6647" width="3.5703125" customWidth="1"/>
    <col min="6648" max="6648" width="5" customWidth="1"/>
    <col min="6649" max="6649" width="4.42578125" customWidth="1"/>
    <col min="6650" max="6650" width="5.140625" customWidth="1"/>
    <col min="6651" max="6651" width="2.85546875" customWidth="1"/>
    <col min="6652" max="6652" width="23.7109375" customWidth="1"/>
    <col min="6653" max="6653" width="3" customWidth="1"/>
    <col min="6654" max="6654" width="22.7109375" customWidth="1"/>
    <col min="6655" max="6656" width="3.28515625" customWidth="1"/>
    <col min="6657" max="6657" width="2.85546875" customWidth="1"/>
    <col min="6658" max="6658" width="19.5703125" customWidth="1"/>
    <col min="6659" max="6659" width="2.7109375" customWidth="1"/>
    <col min="6660" max="6660" width="23" customWidth="1"/>
    <col min="6661" max="6661" width="3.42578125" customWidth="1"/>
    <col min="6662" max="6662" width="3.5703125" customWidth="1"/>
    <col min="6899" max="6899" width="3.7109375" customWidth="1"/>
    <col min="6900" max="6900" width="22.7109375" customWidth="1"/>
    <col min="6901" max="6901" width="3.85546875" customWidth="1"/>
    <col min="6902" max="6902" width="4" customWidth="1"/>
    <col min="6903" max="6903" width="3.5703125" customWidth="1"/>
    <col min="6904" max="6904" width="5" customWidth="1"/>
    <col min="6905" max="6905" width="4.42578125" customWidth="1"/>
    <col min="6906" max="6906" width="5.140625" customWidth="1"/>
    <col min="6907" max="6907" width="2.85546875" customWidth="1"/>
    <col min="6908" max="6908" width="23.7109375" customWidth="1"/>
    <col min="6909" max="6909" width="3" customWidth="1"/>
    <col min="6910" max="6910" width="22.7109375" customWidth="1"/>
    <col min="6911" max="6912" width="3.28515625" customWidth="1"/>
    <col min="6913" max="6913" width="2.85546875" customWidth="1"/>
    <col min="6914" max="6914" width="19.5703125" customWidth="1"/>
    <col min="6915" max="6915" width="2.7109375" customWidth="1"/>
    <col min="6916" max="6916" width="23" customWidth="1"/>
    <col min="6917" max="6917" width="3.42578125" customWidth="1"/>
    <col min="6918" max="6918" width="3.5703125" customWidth="1"/>
    <col min="7155" max="7155" width="3.7109375" customWidth="1"/>
    <col min="7156" max="7156" width="22.7109375" customWidth="1"/>
    <col min="7157" max="7157" width="3.85546875" customWidth="1"/>
    <col min="7158" max="7158" width="4" customWidth="1"/>
    <col min="7159" max="7159" width="3.5703125" customWidth="1"/>
    <col min="7160" max="7160" width="5" customWidth="1"/>
    <col min="7161" max="7161" width="4.42578125" customWidth="1"/>
    <col min="7162" max="7162" width="5.140625" customWidth="1"/>
    <col min="7163" max="7163" width="2.85546875" customWidth="1"/>
    <col min="7164" max="7164" width="23.7109375" customWidth="1"/>
    <col min="7165" max="7165" width="3" customWidth="1"/>
    <col min="7166" max="7166" width="22.7109375" customWidth="1"/>
    <col min="7167" max="7168" width="3.28515625" customWidth="1"/>
    <col min="7169" max="7169" width="2.85546875" customWidth="1"/>
    <col min="7170" max="7170" width="19.5703125" customWidth="1"/>
    <col min="7171" max="7171" width="2.7109375" customWidth="1"/>
    <col min="7172" max="7172" width="23" customWidth="1"/>
    <col min="7173" max="7173" width="3.42578125" customWidth="1"/>
    <col min="7174" max="7174" width="3.5703125" customWidth="1"/>
    <col min="7411" max="7411" width="3.7109375" customWidth="1"/>
    <col min="7412" max="7412" width="22.7109375" customWidth="1"/>
    <col min="7413" max="7413" width="3.85546875" customWidth="1"/>
    <col min="7414" max="7414" width="4" customWidth="1"/>
    <col min="7415" max="7415" width="3.5703125" customWidth="1"/>
    <col min="7416" max="7416" width="5" customWidth="1"/>
    <col min="7417" max="7417" width="4.42578125" customWidth="1"/>
    <col min="7418" max="7418" width="5.140625" customWidth="1"/>
    <col min="7419" max="7419" width="2.85546875" customWidth="1"/>
    <col min="7420" max="7420" width="23.7109375" customWidth="1"/>
    <col min="7421" max="7421" width="3" customWidth="1"/>
    <col min="7422" max="7422" width="22.7109375" customWidth="1"/>
    <col min="7423" max="7424" width="3.28515625" customWidth="1"/>
    <col min="7425" max="7425" width="2.85546875" customWidth="1"/>
    <col min="7426" max="7426" width="19.5703125" customWidth="1"/>
    <col min="7427" max="7427" width="2.7109375" customWidth="1"/>
    <col min="7428" max="7428" width="23" customWidth="1"/>
    <col min="7429" max="7429" width="3.42578125" customWidth="1"/>
    <col min="7430" max="7430" width="3.5703125" customWidth="1"/>
    <col min="7667" max="7667" width="3.7109375" customWidth="1"/>
    <col min="7668" max="7668" width="22.7109375" customWidth="1"/>
    <col min="7669" max="7669" width="3.85546875" customWidth="1"/>
    <col min="7670" max="7670" width="4" customWidth="1"/>
    <col min="7671" max="7671" width="3.5703125" customWidth="1"/>
    <col min="7672" max="7672" width="5" customWidth="1"/>
    <col min="7673" max="7673" width="4.42578125" customWidth="1"/>
    <col min="7674" max="7674" width="5.140625" customWidth="1"/>
    <col min="7675" max="7675" width="2.85546875" customWidth="1"/>
    <col min="7676" max="7676" width="23.7109375" customWidth="1"/>
    <col min="7677" max="7677" width="3" customWidth="1"/>
    <col min="7678" max="7678" width="22.7109375" customWidth="1"/>
    <col min="7679" max="7680" width="3.28515625" customWidth="1"/>
    <col min="7681" max="7681" width="2.85546875" customWidth="1"/>
    <col min="7682" max="7682" width="19.5703125" customWidth="1"/>
    <col min="7683" max="7683" width="2.7109375" customWidth="1"/>
    <col min="7684" max="7684" width="23" customWidth="1"/>
    <col min="7685" max="7685" width="3.42578125" customWidth="1"/>
    <col min="7686" max="7686" width="3.5703125" customWidth="1"/>
    <col min="7923" max="7923" width="3.7109375" customWidth="1"/>
    <col min="7924" max="7924" width="22.7109375" customWidth="1"/>
    <col min="7925" max="7925" width="3.85546875" customWidth="1"/>
    <col min="7926" max="7926" width="4" customWidth="1"/>
    <col min="7927" max="7927" width="3.5703125" customWidth="1"/>
    <col min="7928" max="7928" width="5" customWidth="1"/>
    <col min="7929" max="7929" width="4.42578125" customWidth="1"/>
    <col min="7930" max="7930" width="5.140625" customWidth="1"/>
    <col min="7931" max="7931" width="2.85546875" customWidth="1"/>
    <col min="7932" max="7932" width="23.7109375" customWidth="1"/>
    <col min="7933" max="7933" width="3" customWidth="1"/>
    <col min="7934" max="7934" width="22.7109375" customWidth="1"/>
    <col min="7935" max="7936" width="3.28515625" customWidth="1"/>
    <col min="7937" max="7937" width="2.85546875" customWidth="1"/>
    <col min="7938" max="7938" width="19.5703125" customWidth="1"/>
    <col min="7939" max="7939" width="2.7109375" customWidth="1"/>
    <col min="7940" max="7940" width="23" customWidth="1"/>
    <col min="7941" max="7941" width="3.42578125" customWidth="1"/>
    <col min="7942" max="7942" width="3.5703125" customWidth="1"/>
    <col min="8179" max="8179" width="3.7109375" customWidth="1"/>
    <col min="8180" max="8180" width="22.7109375" customWidth="1"/>
    <col min="8181" max="8181" width="3.85546875" customWidth="1"/>
    <col min="8182" max="8182" width="4" customWidth="1"/>
    <col min="8183" max="8183" width="3.5703125" customWidth="1"/>
    <col min="8184" max="8184" width="5" customWidth="1"/>
    <col min="8185" max="8185" width="4.42578125" customWidth="1"/>
    <col min="8186" max="8186" width="5.140625" customWidth="1"/>
    <col min="8187" max="8187" width="2.85546875" customWidth="1"/>
    <col min="8188" max="8188" width="23.7109375" customWidth="1"/>
    <col min="8189" max="8189" width="3" customWidth="1"/>
    <col min="8190" max="8190" width="22.7109375" customWidth="1"/>
    <col min="8191" max="8192" width="3.28515625" customWidth="1"/>
    <col min="8193" max="8193" width="2.85546875" customWidth="1"/>
    <col min="8194" max="8194" width="19.5703125" customWidth="1"/>
    <col min="8195" max="8195" width="2.7109375" customWidth="1"/>
    <col min="8196" max="8196" width="23" customWidth="1"/>
    <col min="8197" max="8197" width="3.42578125" customWidth="1"/>
    <col min="8198" max="8198" width="3.5703125" customWidth="1"/>
    <col min="8435" max="8435" width="3.7109375" customWidth="1"/>
    <col min="8436" max="8436" width="22.7109375" customWidth="1"/>
    <col min="8437" max="8437" width="3.85546875" customWidth="1"/>
    <col min="8438" max="8438" width="4" customWidth="1"/>
    <col min="8439" max="8439" width="3.5703125" customWidth="1"/>
    <col min="8440" max="8440" width="5" customWidth="1"/>
    <col min="8441" max="8441" width="4.42578125" customWidth="1"/>
    <col min="8442" max="8442" width="5.140625" customWidth="1"/>
    <col min="8443" max="8443" width="2.85546875" customWidth="1"/>
    <col min="8444" max="8444" width="23.7109375" customWidth="1"/>
    <col min="8445" max="8445" width="3" customWidth="1"/>
    <col min="8446" max="8446" width="22.7109375" customWidth="1"/>
    <col min="8447" max="8448" width="3.28515625" customWidth="1"/>
    <col min="8449" max="8449" width="2.85546875" customWidth="1"/>
    <col min="8450" max="8450" width="19.5703125" customWidth="1"/>
    <col min="8451" max="8451" width="2.7109375" customWidth="1"/>
    <col min="8452" max="8452" width="23" customWidth="1"/>
    <col min="8453" max="8453" width="3.42578125" customWidth="1"/>
    <col min="8454" max="8454" width="3.5703125" customWidth="1"/>
    <col min="8691" max="8691" width="3.7109375" customWidth="1"/>
    <col min="8692" max="8692" width="22.7109375" customWidth="1"/>
    <col min="8693" max="8693" width="3.85546875" customWidth="1"/>
    <col min="8694" max="8694" width="4" customWidth="1"/>
    <col min="8695" max="8695" width="3.5703125" customWidth="1"/>
    <col min="8696" max="8696" width="5" customWidth="1"/>
    <col min="8697" max="8697" width="4.42578125" customWidth="1"/>
    <col min="8698" max="8698" width="5.140625" customWidth="1"/>
    <col min="8699" max="8699" width="2.85546875" customWidth="1"/>
    <col min="8700" max="8700" width="23.7109375" customWidth="1"/>
    <col min="8701" max="8701" width="3" customWidth="1"/>
    <col min="8702" max="8702" width="22.7109375" customWidth="1"/>
    <col min="8703" max="8704" width="3.28515625" customWidth="1"/>
    <col min="8705" max="8705" width="2.85546875" customWidth="1"/>
    <col min="8706" max="8706" width="19.5703125" customWidth="1"/>
    <col min="8707" max="8707" width="2.7109375" customWidth="1"/>
    <col min="8708" max="8708" width="23" customWidth="1"/>
    <col min="8709" max="8709" width="3.42578125" customWidth="1"/>
    <col min="8710" max="8710" width="3.5703125" customWidth="1"/>
    <col min="8947" max="8947" width="3.7109375" customWidth="1"/>
    <col min="8948" max="8948" width="22.7109375" customWidth="1"/>
    <col min="8949" max="8949" width="3.85546875" customWidth="1"/>
    <col min="8950" max="8950" width="4" customWidth="1"/>
    <col min="8951" max="8951" width="3.5703125" customWidth="1"/>
    <col min="8952" max="8952" width="5" customWidth="1"/>
    <col min="8953" max="8953" width="4.42578125" customWidth="1"/>
    <col min="8954" max="8954" width="5.140625" customWidth="1"/>
    <col min="8955" max="8955" width="2.85546875" customWidth="1"/>
    <col min="8956" max="8956" width="23.7109375" customWidth="1"/>
    <col min="8957" max="8957" width="3" customWidth="1"/>
    <col min="8958" max="8958" width="22.7109375" customWidth="1"/>
    <col min="8959" max="8960" width="3.28515625" customWidth="1"/>
    <col min="8961" max="8961" width="2.85546875" customWidth="1"/>
    <col min="8962" max="8962" width="19.5703125" customWidth="1"/>
    <col min="8963" max="8963" width="2.7109375" customWidth="1"/>
    <col min="8964" max="8964" width="23" customWidth="1"/>
    <col min="8965" max="8965" width="3.42578125" customWidth="1"/>
    <col min="8966" max="8966" width="3.5703125" customWidth="1"/>
    <col min="9203" max="9203" width="3.7109375" customWidth="1"/>
    <col min="9204" max="9204" width="22.7109375" customWidth="1"/>
    <col min="9205" max="9205" width="3.85546875" customWidth="1"/>
    <col min="9206" max="9206" width="4" customWidth="1"/>
    <col min="9207" max="9207" width="3.5703125" customWidth="1"/>
    <col min="9208" max="9208" width="5" customWidth="1"/>
    <col min="9209" max="9209" width="4.42578125" customWidth="1"/>
    <col min="9210" max="9210" width="5.140625" customWidth="1"/>
    <col min="9211" max="9211" width="2.85546875" customWidth="1"/>
    <col min="9212" max="9212" width="23.7109375" customWidth="1"/>
    <col min="9213" max="9213" width="3" customWidth="1"/>
    <col min="9214" max="9214" width="22.7109375" customWidth="1"/>
    <col min="9215" max="9216" width="3.28515625" customWidth="1"/>
    <col min="9217" max="9217" width="2.85546875" customWidth="1"/>
    <col min="9218" max="9218" width="19.5703125" customWidth="1"/>
    <col min="9219" max="9219" width="2.7109375" customWidth="1"/>
    <col min="9220" max="9220" width="23" customWidth="1"/>
    <col min="9221" max="9221" width="3.42578125" customWidth="1"/>
    <col min="9222" max="9222" width="3.5703125" customWidth="1"/>
    <col min="9459" max="9459" width="3.7109375" customWidth="1"/>
    <col min="9460" max="9460" width="22.7109375" customWidth="1"/>
    <col min="9461" max="9461" width="3.85546875" customWidth="1"/>
    <col min="9462" max="9462" width="4" customWidth="1"/>
    <col min="9463" max="9463" width="3.5703125" customWidth="1"/>
    <col min="9464" max="9464" width="5" customWidth="1"/>
    <col min="9465" max="9465" width="4.42578125" customWidth="1"/>
    <col min="9466" max="9466" width="5.140625" customWidth="1"/>
    <col min="9467" max="9467" width="2.85546875" customWidth="1"/>
    <col min="9468" max="9468" width="23.7109375" customWidth="1"/>
    <col min="9469" max="9469" width="3" customWidth="1"/>
    <col min="9470" max="9470" width="22.7109375" customWidth="1"/>
    <col min="9471" max="9472" width="3.28515625" customWidth="1"/>
    <col min="9473" max="9473" width="2.85546875" customWidth="1"/>
    <col min="9474" max="9474" width="19.5703125" customWidth="1"/>
    <col min="9475" max="9475" width="2.7109375" customWidth="1"/>
    <col min="9476" max="9476" width="23" customWidth="1"/>
    <col min="9477" max="9477" width="3.42578125" customWidth="1"/>
    <col min="9478" max="9478" width="3.5703125" customWidth="1"/>
    <col min="9715" max="9715" width="3.7109375" customWidth="1"/>
    <col min="9716" max="9716" width="22.7109375" customWidth="1"/>
    <col min="9717" max="9717" width="3.85546875" customWidth="1"/>
    <col min="9718" max="9718" width="4" customWidth="1"/>
    <col min="9719" max="9719" width="3.5703125" customWidth="1"/>
    <col min="9720" max="9720" width="5" customWidth="1"/>
    <col min="9721" max="9721" width="4.42578125" customWidth="1"/>
    <col min="9722" max="9722" width="5.140625" customWidth="1"/>
    <col min="9723" max="9723" width="2.85546875" customWidth="1"/>
    <col min="9724" max="9724" width="23.7109375" customWidth="1"/>
    <col min="9725" max="9725" width="3" customWidth="1"/>
    <col min="9726" max="9726" width="22.7109375" customWidth="1"/>
    <col min="9727" max="9728" width="3.28515625" customWidth="1"/>
    <col min="9729" max="9729" width="2.85546875" customWidth="1"/>
    <col min="9730" max="9730" width="19.5703125" customWidth="1"/>
    <col min="9731" max="9731" width="2.7109375" customWidth="1"/>
    <col min="9732" max="9732" width="23" customWidth="1"/>
    <col min="9733" max="9733" width="3.42578125" customWidth="1"/>
    <col min="9734" max="9734" width="3.5703125" customWidth="1"/>
    <col min="9971" max="9971" width="3.7109375" customWidth="1"/>
    <col min="9972" max="9972" width="22.7109375" customWidth="1"/>
    <col min="9973" max="9973" width="3.85546875" customWidth="1"/>
    <col min="9974" max="9974" width="4" customWidth="1"/>
    <col min="9975" max="9975" width="3.5703125" customWidth="1"/>
    <col min="9976" max="9976" width="5" customWidth="1"/>
    <col min="9977" max="9977" width="4.42578125" customWidth="1"/>
    <col min="9978" max="9978" width="5.140625" customWidth="1"/>
    <col min="9979" max="9979" width="2.85546875" customWidth="1"/>
    <col min="9980" max="9980" width="23.7109375" customWidth="1"/>
    <col min="9981" max="9981" width="3" customWidth="1"/>
    <col min="9982" max="9982" width="22.7109375" customWidth="1"/>
    <col min="9983" max="9984" width="3.28515625" customWidth="1"/>
    <col min="9985" max="9985" width="2.85546875" customWidth="1"/>
    <col min="9986" max="9986" width="19.5703125" customWidth="1"/>
    <col min="9987" max="9987" width="2.7109375" customWidth="1"/>
    <col min="9988" max="9988" width="23" customWidth="1"/>
    <col min="9989" max="9989" width="3.42578125" customWidth="1"/>
    <col min="9990" max="9990" width="3.5703125" customWidth="1"/>
    <col min="10227" max="10227" width="3.7109375" customWidth="1"/>
    <col min="10228" max="10228" width="22.7109375" customWidth="1"/>
    <col min="10229" max="10229" width="3.85546875" customWidth="1"/>
    <col min="10230" max="10230" width="4" customWidth="1"/>
    <col min="10231" max="10231" width="3.5703125" customWidth="1"/>
    <col min="10232" max="10232" width="5" customWidth="1"/>
    <col min="10233" max="10233" width="4.42578125" customWidth="1"/>
    <col min="10234" max="10234" width="5.140625" customWidth="1"/>
    <col min="10235" max="10235" width="2.85546875" customWidth="1"/>
    <col min="10236" max="10236" width="23.7109375" customWidth="1"/>
    <col min="10237" max="10237" width="3" customWidth="1"/>
    <col min="10238" max="10238" width="22.7109375" customWidth="1"/>
    <col min="10239" max="10240" width="3.28515625" customWidth="1"/>
    <col min="10241" max="10241" width="2.85546875" customWidth="1"/>
    <col min="10242" max="10242" width="19.5703125" customWidth="1"/>
    <col min="10243" max="10243" width="2.7109375" customWidth="1"/>
    <col min="10244" max="10244" width="23" customWidth="1"/>
    <col min="10245" max="10245" width="3.42578125" customWidth="1"/>
    <col min="10246" max="10246" width="3.5703125" customWidth="1"/>
    <col min="10483" max="10483" width="3.7109375" customWidth="1"/>
    <col min="10484" max="10484" width="22.7109375" customWidth="1"/>
    <col min="10485" max="10485" width="3.85546875" customWidth="1"/>
    <col min="10486" max="10486" width="4" customWidth="1"/>
    <col min="10487" max="10487" width="3.5703125" customWidth="1"/>
    <col min="10488" max="10488" width="5" customWidth="1"/>
    <col min="10489" max="10489" width="4.42578125" customWidth="1"/>
    <col min="10490" max="10490" width="5.140625" customWidth="1"/>
    <col min="10491" max="10491" width="2.85546875" customWidth="1"/>
    <col min="10492" max="10492" width="23.7109375" customWidth="1"/>
    <col min="10493" max="10493" width="3" customWidth="1"/>
    <col min="10494" max="10494" width="22.7109375" customWidth="1"/>
    <col min="10495" max="10496" width="3.28515625" customWidth="1"/>
    <col min="10497" max="10497" width="2.85546875" customWidth="1"/>
    <col min="10498" max="10498" width="19.5703125" customWidth="1"/>
    <col min="10499" max="10499" width="2.7109375" customWidth="1"/>
    <col min="10500" max="10500" width="23" customWidth="1"/>
    <col min="10501" max="10501" width="3.42578125" customWidth="1"/>
    <col min="10502" max="10502" width="3.5703125" customWidth="1"/>
    <col min="10739" max="10739" width="3.7109375" customWidth="1"/>
    <col min="10740" max="10740" width="22.7109375" customWidth="1"/>
    <col min="10741" max="10741" width="3.85546875" customWidth="1"/>
    <col min="10742" max="10742" width="4" customWidth="1"/>
    <col min="10743" max="10743" width="3.5703125" customWidth="1"/>
    <col min="10744" max="10744" width="5" customWidth="1"/>
    <col min="10745" max="10745" width="4.42578125" customWidth="1"/>
    <col min="10746" max="10746" width="5.140625" customWidth="1"/>
    <col min="10747" max="10747" width="2.85546875" customWidth="1"/>
    <col min="10748" max="10748" width="23.7109375" customWidth="1"/>
    <col min="10749" max="10749" width="3" customWidth="1"/>
    <col min="10750" max="10750" width="22.7109375" customWidth="1"/>
    <col min="10751" max="10752" width="3.28515625" customWidth="1"/>
    <col min="10753" max="10753" width="2.85546875" customWidth="1"/>
    <col min="10754" max="10754" width="19.5703125" customWidth="1"/>
    <col min="10755" max="10755" width="2.7109375" customWidth="1"/>
    <col min="10756" max="10756" width="23" customWidth="1"/>
    <col min="10757" max="10757" width="3.42578125" customWidth="1"/>
    <col min="10758" max="10758" width="3.5703125" customWidth="1"/>
    <col min="10995" max="10995" width="3.7109375" customWidth="1"/>
    <col min="10996" max="10996" width="22.7109375" customWidth="1"/>
    <col min="10997" max="10997" width="3.85546875" customWidth="1"/>
    <col min="10998" max="10998" width="4" customWidth="1"/>
    <col min="10999" max="10999" width="3.5703125" customWidth="1"/>
    <col min="11000" max="11000" width="5" customWidth="1"/>
    <col min="11001" max="11001" width="4.42578125" customWidth="1"/>
    <col min="11002" max="11002" width="5.140625" customWidth="1"/>
    <col min="11003" max="11003" width="2.85546875" customWidth="1"/>
    <col min="11004" max="11004" width="23.7109375" customWidth="1"/>
    <col min="11005" max="11005" width="3" customWidth="1"/>
    <col min="11006" max="11006" width="22.7109375" customWidth="1"/>
    <col min="11007" max="11008" width="3.28515625" customWidth="1"/>
    <col min="11009" max="11009" width="2.85546875" customWidth="1"/>
    <col min="11010" max="11010" width="19.5703125" customWidth="1"/>
    <col min="11011" max="11011" width="2.7109375" customWidth="1"/>
    <col min="11012" max="11012" width="23" customWidth="1"/>
    <col min="11013" max="11013" width="3.42578125" customWidth="1"/>
    <col min="11014" max="11014" width="3.5703125" customWidth="1"/>
    <col min="11251" max="11251" width="3.7109375" customWidth="1"/>
    <col min="11252" max="11252" width="22.7109375" customWidth="1"/>
    <col min="11253" max="11253" width="3.85546875" customWidth="1"/>
    <col min="11254" max="11254" width="4" customWidth="1"/>
    <col min="11255" max="11255" width="3.5703125" customWidth="1"/>
    <col min="11256" max="11256" width="5" customWidth="1"/>
    <col min="11257" max="11257" width="4.42578125" customWidth="1"/>
    <col min="11258" max="11258" width="5.140625" customWidth="1"/>
    <col min="11259" max="11259" width="2.85546875" customWidth="1"/>
    <col min="11260" max="11260" width="23.7109375" customWidth="1"/>
    <col min="11261" max="11261" width="3" customWidth="1"/>
    <col min="11262" max="11262" width="22.7109375" customWidth="1"/>
    <col min="11263" max="11264" width="3.28515625" customWidth="1"/>
    <col min="11265" max="11265" width="2.85546875" customWidth="1"/>
    <col min="11266" max="11266" width="19.5703125" customWidth="1"/>
    <col min="11267" max="11267" width="2.7109375" customWidth="1"/>
    <col min="11268" max="11268" width="23" customWidth="1"/>
    <col min="11269" max="11269" width="3.42578125" customWidth="1"/>
    <col min="11270" max="11270" width="3.5703125" customWidth="1"/>
    <col min="11507" max="11507" width="3.7109375" customWidth="1"/>
    <col min="11508" max="11508" width="22.7109375" customWidth="1"/>
    <col min="11509" max="11509" width="3.85546875" customWidth="1"/>
    <col min="11510" max="11510" width="4" customWidth="1"/>
    <col min="11511" max="11511" width="3.5703125" customWidth="1"/>
    <col min="11512" max="11512" width="5" customWidth="1"/>
    <col min="11513" max="11513" width="4.42578125" customWidth="1"/>
    <col min="11514" max="11514" width="5.140625" customWidth="1"/>
    <col min="11515" max="11515" width="2.85546875" customWidth="1"/>
    <col min="11516" max="11516" width="23.7109375" customWidth="1"/>
    <col min="11517" max="11517" width="3" customWidth="1"/>
    <col min="11518" max="11518" width="22.7109375" customWidth="1"/>
    <col min="11519" max="11520" width="3.28515625" customWidth="1"/>
    <col min="11521" max="11521" width="2.85546875" customWidth="1"/>
    <col min="11522" max="11522" width="19.5703125" customWidth="1"/>
    <col min="11523" max="11523" width="2.7109375" customWidth="1"/>
    <col min="11524" max="11524" width="23" customWidth="1"/>
    <col min="11525" max="11525" width="3.42578125" customWidth="1"/>
    <col min="11526" max="11526" width="3.5703125" customWidth="1"/>
    <col min="11763" max="11763" width="3.7109375" customWidth="1"/>
    <col min="11764" max="11764" width="22.7109375" customWidth="1"/>
    <col min="11765" max="11765" width="3.85546875" customWidth="1"/>
    <col min="11766" max="11766" width="4" customWidth="1"/>
    <col min="11767" max="11767" width="3.5703125" customWidth="1"/>
    <col min="11768" max="11768" width="5" customWidth="1"/>
    <col min="11769" max="11769" width="4.42578125" customWidth="1"/>
    <col min="11770" max="11770" width="5.140625" customWidth="1"/>
    <col min="11771" max="11771" width="2.85546875" customWidth="1"/>
    <col min="11772" max="11772" width="23.7109375" customWidth="1"/>
    <col min="11773" max="11773" width="3" customWidth="1"/>
    <col min="11774" max="11774" width="22.7109375" customWidth="1"/>
    <col min="11775" max="11776" width="3.28515625" customWidth="1"/>
    <col min="11777" max="11777" width="2.85546875" customWidth="1"/>
    <col min="11778" max="11778" width="19.5703125" customWidth="1"/>
    <col min="11779" max="11779" width="2.7109375" customWidth="1"/>
    <col min="11780" max="11780" width="23" customWidth="1"/>
    <col min="11781" max="11781" width="3.42578125" customWidth="1"/>
    <col min="11782" max="11782" width="3.5703125" customWidth="1"/>
    <col min="12019" max="12019" width="3.7109375" customWidth="1"/>
    <col min="12020" max="12020" width="22.7109375" customWidth="1"/>
    <col min="12021" max="12021" width="3.85546875" customWidth="1"/>
    <col min="12022" max="12022" width="4" customWidth="1"/>
    <col min="12023" max="12023" width="3.5703125" customWidth="1"/>
    <col min="12024" max="12024" width="5" customWidth="1"/>
    <col min="12025" max="12025" width="4.42578125" customWidth="1"/>
    <col min="12026" max="12026" width="5.140625" customWidth="1"/>
    <col min="12027" max="12027" width="2.85546875" customWidth="1"/>
    <col min="12028" max="12028" width="23.7109375" customWidth="1"/>
    <col min="12029" max="12029" width="3" customWidth="1"/>
    <col min="12030" max="12030" width="22.7109375" customWidth="1"/>
    <col min="12031" max="12032" width="3.28515625" customWidth="1"/>
    <col min="12033" max="12033" width="2.85546875" customWidth="1"/>
    <col min="12034" max="12034" width="19.5703125" customWidth="1"/>
    <col min="12035" max="12035" width="2.7109375" customWidth="1"/>
    <col min="12036" max="12036" width="23" customWidth="1"/>
    <col min="12037" max="12037" width="3.42578125" customWidth="1"/>
    <col min="12038" max="12038" width="3.5703125" customWidth="1"/>
    <col min="12275" max="12275" width="3.7109375" customWidth="1"/>
    <col min="12276" max="12276" width="22.7109375" customWidth="1"/>
    <col min="12277" max="12277" width="3.85546875" customWidth="1"/>
    <col min="12278" max="12278" width="4" customWidth="1"/>
    <col min="12279" max="12279" width="3.5703125" customWidth="1"/>
    <col min="12280" max="12280" width="5" customWidth="1"/>
    <col min="12281" max="12281" width="4.42578125" customWidth="1"/>
    <col min="12282" max="12282" width="5.140625" customWidth="1"/>
    <col min="12283" max="12283" width="2.85546875" customWidth="1"/>
    <col min="12284" max="12284" width="23.7109375" customWidth="1"/>
    <col min="12285" max="12285" width="3" customWidth="1"/>
    <col min="12286" max="12286" width="22.7109375" customWidth="1"/>
    <col min="12287" max="12288" width="3.28515625" customWidth="1"/>
    <col min="12289" max="12289" width="2.85546875" customWidth="1"/>
    <col min="12290" max="12290" width="19.5703125" customWidth="1"/>
    <col min="12291" max="12291" width="2.7109375" customWidth="1"/>
    <col min="12292" max="12292" width="23" customWidth="1"/>
    <col min="12293" max="12293" width="3.42578125" customWidth="1"/>
    <col min="12294" max="12294" width="3.5703125" customWidth="1"/>
    <col min="12531" max="12531" width="3.7109375" customWidth="1"/>
    <col min="12532" max="12532" width="22.7109375" customWidth="1"/>
    <col min="12533" max="12533" width="3.85546875" customWidth="1"/>
    <col min="12534" max="12534" width="4" customWidth="1"/>
    <col min="12535" max="12535" width="3.5703125" customWidth="1"/>
    <col min="12536" max="12536" width="5" customWidth="1"/>
    <col min="12537" max="12537" width="4.42578125" customWidth="1"/>
    <col min="12538" max="12538" width="5.140625" customWidth="1"/>
    <col min="12539" max="12539" width="2.85546875" customWidth="1"/>
    <col min="12540" max="12540" width="23.7109375" customWidth="1"/>
    <col min="12541" max="12541" width="3" customWidth="1"/>
    <col min="12542" max="12542" width="22.7109375" customWidth="1"/>
    <col min="12543" max="12544" width="3.28515625" customWidth="1"/>
    <col min="12545" max="12545" width="2.85546875" customWidth="1"/>
    <col min="12546" max="12546" width="19.5703125" customWidth="1"/>
    <col min="12547" max="12547" width="2.7109375" customWidth="1"/>
    <col min="12548" max="12548" width="23" customWidth="1"/>
    <col min="12549" max="12549" width="3.42578125" customWidth="1"/>
    <col min="12550" max="12550" width="3.5703125" customWidth="1"/>
    <col min="12787" max="12787" width="3.7109375" customWidth="1"/>
    <col min="12788" max="12788" width="22.7109375" customWidth="1"/>
    <col min="12789" max="12789" width="3.85546875" customWidth="1"/>
    <col min="12790" max="12790" width="4" customWidth="1"/>
    <col min="12791" max="12791" width="3.5703125" customWidth="1"/>
    <col min="12792" max="12792" width="5" customWidth="1"/>
    <col min="12793" max="12793" width="4.42578125" customWidth="1"/>
    <col min="12794" max="12794" width="5.140625" customWidth="1"/>
    <col min="12795" max="12795" width="2.85546875" customWidth="1"/>
    <col min="12796" max="12796" width="23.7109375" customWidth="1"/>
    <col min="12797" max="12797" width="3" customWidth="1"/>
    <col min="12798" max="12798" width="22.7109375" customWidth="1"/>
    <col min="12799" max="12800" width="3.28515625" customWidth="1"/>
    <col min="12801" max="12801" width="2.85546875" customWidth="1"/>
    <col min="12802" max="12802" width="19.5703125" customWidth="1"/>
    <col min="12803" max="12803" width="2.7109375" customWidth="1"/>
    <col min="12804" max="12804" width="23" customWidth="1"/>
    <col min="12805" max="12805" width="3.42578125" customWidth="1"/>
    <col min="12806" max="12806" width="3.5703125" customWidth="1"/>
    <col min="13043" max="13043" width="3.7109375" customWidth="1"/>
    <col min="13044" max="13044" width="22.7109375" customWidth="1"/>
    <col min="13045" max="13045" width="3.85546875" customWidth="1"/>
    <col min="13046" max="13046" width="4" customWidth="1"/>
    <col min="13047" max="13047" width="3.5703125" customWidth="1"/>
    <col min="13048" max="13048" width="5" customWidth="1"/>
    <col min="13049" max="13049" width="4.42578125" customWidth="1"/>
    <col min="13050" max="13050" width="5.140625" customWidth="1"/>
    <col min="13051" max="13051" width="2.85546875" customWidth="1"/>
    <col min="13052" max="13052" width="23.7109375" customWidth="1"/>
    <col min="13053" max="13053" width="3" customWidth="1"/>
    <col min="13054" max="13054" width="22.7109375" customWidth="1"/>
    <col min="13055" max="13056" width="3.28515625" customWidth="1"/>
    <col min="13057" max="13057" width="2.85546875" customWidth="1"/>
    <col min="13058" max="13058" width="19.5703125" customWidth="1"/>
    <col min="13059" max="13059" width="2.7109375" customWidth="1"/>
    <col min="13060" max="13060" width="23" customWidth="1"/>
    <col min="13061" max="13061" width="3.42578125" customWidth="1"/>
    <col min="13062" max="13062" width="3.5703125" customWidth="1"/>
    <col min="13299" max="13299" width="3.7109375" customWidth="1"/>
    <col min="13300" max="13300" width="22.7109375" customWidth="1"/>
    <col min="13301" max="13301" width="3.85546875" customWidth="1"/>
    <col min="13302" max="13302" width="4" customWidth="1"/>
    <col min="13303" max="13303" width="3.5703125" customWidth="1"/>
    <col min="13304" max="13304" width="5" customWidth="1"/>
    <col min="13305" max="13305" width="4.42578125" customWidth="1"/>
    <col min="13306" max="13306" width="5.140625" customWidth="1"/>
    <col min="13307" max="13307" width="2.85546875" customWidth="1"/>
    <col min="13308" max="13308" width="23.7109375" customWidth="1"/>
    <col min="13309" max="13309" width="3" customWidth="1"/>
    <col min="13310" max="13310" width="22.7109375" customWidth="1"/>
    <col min="13311" max="13312" width="3.28515625" customWidth="1"/>
    <col min="13313" max="13313" width="2.85546875" customWidth="1"/>
    <col min="13314" max="13314" width="19.5703125" customWidth="1"/>
    <col min="13315" max="13315" width="2.7109375" customWidth="1"/>
    <col min="13316" max="13316" width="23" customWidth="1"/>
    <col min="13317" max="13317" width="3.42578125" customWidth="1"/>
    <col min="13318" max="13318" width="3.5703125" customWidth="1"/>
    <col min="13555" max="13555" width="3.7109375" customWidth="1"/>
    <col min="13556" max="13556" width="22.7109375" customWidth="1"/>
    <col min="13557" max="13557" width="3.85546875" customWidth="1"/>
    <col min="13558" max="13558" width="4" customWidth="1"/>
    <col min="13559" max="13559" width="3.5703125" customWidth="1"/>
    <col min="13560" max="13560" width="5" customWidth="1"/>
    <col min="13561" max="13561" width="4.42578125" customWidth="1"/>
    <col min="13562" max="13562" width="5.140625" customWidth="1"/>
    <col min="13563" max="13563" width="2.85546875" customWidth="1"/>
    <col min="13564" max="13564" width="23.7109375" customWidth="1"/>
    <col min="13565" max="13565" width="3" customWidth="1"/>
    <col min="13566" max="13566" width="22.7109375" customWidth="1"/>
    <col min="13567" max="13568" width="3.28515625" customWidth="1"/>
    <col min="13569" max="13569" width="2.85546875" customWidth="1"/>
    <col min="13570" max="13570" width="19.5703125" customWidth="1"/>
    <col min="13571" max="13571" width="2.7109375" customWidth="1"/>
    <col min="13572" max="13572" width="23" customWidth="1"/>
    <col min="13573" max="13573" width="3.42578125" customWidth="1"/>
    <col min="13574" max="13574" width="3.5703125" customWidth="1"/>
    <col min="13811" max="13811" width="3.7109375" customWidth="1"/>
    <col min="13812" max="13812" width="22.7109375" customWidth="1"/>
    <col min="13813" max="13813" width="3.85546875" customWidth="1"/>
    <col min="13814" max="13814" width="4" customWidth="1"/>
    <col min="13815" max="13815" width="3.5703125" customWidth="1"/>
    <col min="13816" max="13816" width="5" customWidth="1"/>
    <col min="13817" max="13817" width="4.42578125" customWidth="1"/>
    <col min="13818" max="13818" width="5.140625" customWidth="1"/>
    <col min="13819" max="13819" width="2.85546875" customWidth="1"/>
    <col min="13820" max="13820" width="23.7109375" customWidth="1"/>
    <col min="13821" max="13821" width="3" customWidth="1"/>
    <col min="13822" max="13822" width="22.7109375" customWidth="1"/>
    <col min="13823" max="13824" width="3.28515625" customWidth="1"/>
    <col min="13825" max="13825" width="2.85546875" customWidth="1"/>
    <col min="13826" max="13826" width="19.5703125" customWidth="1"/>
    <col min="13827" max="13827" width="2.7109375" customWidth="1"/>
    <col min="13828" max="13828" width="23" customWidth="1"/>
    <col min="13829" max="13829" width="3.42578125" customWidth="1"/>
    <col min="13830" max="13830" width="3.5703125" customWidth="1"/>
    <col min="14067" max="14067" width="3.7109375" customWidth="1"/>
    <col min="14068" max="14068" width="22.7109375" customWidth="1"/>
    <col min="14069" max="14069" width="3.85546875" customWidth="1"/>
    <col min="14070" max="14070" width="4" customWidth="1"/>
    <col min="14071" max="14071" width="3.5703125" customWidth="1"/>
    <col min="14072" max="14072" width="5" customWidth="1"/>
    <col min="14073" max="14073" width="4.42578125" customWidth="1"/>
    <col min="14074" max="14074" width="5.140625" customWidth="1"/>
    <col min="14075" max="14075" width="2.85546875" customWidth="1"/>
    <col min="14076" max="14076" width="23.7109375" customWidth="1"/>
    <col min="14077" max="14077" width="3" customWidth="1"/>
    <col min="14078" max="14078" width="22.7109375" customWidth="1"/>
    <col min="14079" max="14080" width="3.28515625" customWidth="1"/>
    <col min="14081" max="14081" width="2.85546875" customWidth="1"/>
    <col min="14082" max="14082" width="19.5703125" customWidth="1"/>
    <col min="14083" max="14083" width="2.7109375" customWidth="1"/>
    <col min="14084" max="14084" width="23" customWidth="1"/>
    <col min="14085" max="14085" width="3.42578125" customWidth="1"/>
    <col min="14086" max="14086" width="3.5703125" customWidth="1"/>
    <col min="14323" max="14323" width="3.7109375" customWidth="1"/>
    <col min="14324" max="14324" width="22.7109375" customWidth="1"/>
    <col min="14325" max="14325" width="3.85546875" customWidth="1"/>
    <col min="14326" max="14326" width="4" customWidth="1"/>
    <col min="14327" max="14327" width="3.5703125" customWidth="1"/>
    <col min="14328" max="14328" width="5" customWidth="1"/>
    <col min="14329" max="14329" width="4.42578125" customWidth="1"/>
    <col min="14330" max="14330" width="5.140625" customWidth="1"/>
    <col min="14331" max="14331" width="2.85546875" customWidth="1"/>
    <col min="14332" max="14332" width="23.7109375" customWidth="1"/>
    <col min="14333" max="14333" width="3" customWidth="1"/>
    <col min="14334" max="14334" width="22.7109375" customWidth="1"/>
    <col min="14335" max="14336" width="3.28515625" customWidth="1"/>
    <col min="14337" max="14337" width="2.85546875" customWidth="1"/>
    <col min="14338" max="14338" width="19.5703125" customWidth="1"/>
    <col min="14339" max="14339" width="2.7109375" customWidth="1"/>
    <col min="14340" max="14340" width="23" customWidth="1"/>
    <col min="14341" max="14341" width="3.42578125" customWidth="1"/>
    <col min="14342" max="14342" width="3.5703125" customWidth="1"/>
    <col min="14579" max="14579" width="3.7109375" customWidth="1"/>
    <col min="14580" max="14580" width="22.7109375" customWidth="1"/>
    <col min="14581" max="14581" width="3.85546875" customWidth="1"/>
    <col min="14582" max="14582" width="4" customWidth="1"/>
    <col min="14583" max="14583" width="3.5703125" customWidth="1"/>
    <col min="14584" max="14584" width="5" customWidth="1"/>
    <col min="14585" max="14585" width="4.42578125" customWidth="1"/>
    <col min="14586" max="14586" width="5.140625" customWidth="1"/>
    <col min="14587" max="14587" width="2.85546875" customWidth="1"/>
    <col min="14588" max="14588" width="23.7109375" customWidth="1"/>
    <col min="14589" max="14589" width="3" customWidth="1"/>
    <col min="14590" max="14590" width="22.7109375" customWidth="1"/>
    <col min="14591" max="14592" width="3.28515625" customWidth="1"/>
    <col min="14593" max="14593" width="2.85546875" customWidth="1"/>
    <col min="14594" max="14594" width="19.5703125" customWidth="1"/>
    <col min="14595" max="14595" width="2.7109375" customWidth="1"/>
    <col min="14596" max="14596" width="23" customWidth="1"/>
    <col min="14597" max="14597" width="3.42578125" customWidth="1"/>
    <col min="14598" max="14598" width="3.5703125" customWidth="1"/>
    <col min="14835" max="14835" width="3.7109375" customWidth="1"/>
    <col min="14836" max="14836" width="22.7109375" customWidth="1"/>
    <col min="14837" max="14837" width="3.85546875" customWidth="1"/>
    <col min="14838" max="14838" width="4" customWidth="1"/>
    <col min="14839" max="14839" width="3.5703125" customWidth="1"/>
    <col min="14840" max="14840" width="5" customWidth="1"/>
    <col min="14841" max="14841" width="4.42578125" customWidth="1"/>
    <col min="14842" max="14842" width="5.140625" customWidth="1"/>
    <col min="14843" max="14843" width="2.85546875" customWidth="1"/>
    <col min="14844" max="14844" width="23.7109375" customWidth="1"/>
    <col min="14845" max="14845" width="3" customWidth="1"/>
    <col min="14846" max="14846" width="22.7109375" customWidth="1"/>
    <col min="14847" max="14848" width="3.28515625" customWidth="1"/>
    <col min="14849" max="14849" width="2.85546875" customWidth="1"/>
    <col min="14850" max="14850" width="19.5703125" customWidth="1"/>
    <col min="14851" max="14851" width="2.7109375" customWidth="1"/>
    <col min="14852" max="14852" width="23" customWidth="1"/>
    <col min="14853" max="14853" width="3.42578125" customWidth="1"/>
    <col min="14854" max="14854" width="3.5703125" customWidth="1"/>
    <col min="15091" max="15091" width="3.7109375" customWidth="1"/>
    <col min="15092" max="15092" width="22.7109375" customWidth="1"/>
    <col min="15093" max="15093" width="3.85546875" customWidth="1"/>
    <col min="15094" max="15094" width="4" customWidth="1"/>
    <col min="15095" max="15095" width="3.5703125" customWidth="1"/>
    <col min="15096" max="15096" width="5" customWidth="1"/>
    <col min="15097" max="15097" width="4.42578125" customWidth="1"/>
    <col min="15098" max="15098" width="5.140625" customWidth="1"/>
    <col min="15099" max="15099" width="2.85546875" customWidth="1"/>
    <col min="15100" max="15100" width="23.7109375" customWidth="1"/>
    <col min="15101" max="15101" width="3" customWidth="1"/>
    <col min="15102" max="15102" width="22.7109375" customWidth="1"/>
    <col min="15103" max="15104" width="3.28515625" customWidth="1"/>
    <col min="15105" max="15105" width="2.85546875" customWidth="1"/>
    <col min="15106" max="15106" width="19.5703125" customWidth="1"/>
    <col min="15107" max="15107" width="2.7109375" customWidth="1"/>
    <col min="15108" max="15108" width="23" customWidth="1"/>
    <col min="15109" max="15109" width="3.42578125" customWidth="1"/>
    <col min="15110" max="15110" width="3.5703125" customWidth="1"/>
    <col min="15347" max="15347" width="3.7109375" customWidth="1"/>
    <col min="15348" max="15348" width="22.7109375" customWidth="1"/>
    <col min="15349" max="15349" width="3.85546875" customWidth="1"/>
    <col min="15350" max="15350" width="4" customWidth="1"/>
    <col min="15351" max="15351" width="3.5703125" customWidth="1"/>
    <col min="15352" max="15352" width="5" customWidth="1"/>
    <col min="15353" max="15353" width="4.42578125" customWidth="1"/>
    <col min="15354" max="15354" width="5.140625" customWidth="1"/>
    <col min="15355" max="15355" width="2.85546875" customWidth="1"/>
    <col min="15356" max="15356" width="23.7109375" customWidth="1"/>
    <col min="15357" max="15357" width="3" customWidth="1"/>
    <col min="15358" max="15358" width="22.7109375" customWidth="1"/>
    <col min="15359" max="15360" width="3.28515625" customWidth="1"/>
    <col min="15361" max="15361" width="2.85546875" customWidth="1"/>
    <col min="15362" max="15362" width="19.5703125" customWidth="1"/>
    <col min="15363" max="15363" width="2.7109375" customWidth="1"/>
    <col min="15364" max="15364" width="23" customWidth="1"/>
    <col min="15365" max="15365" width="3.42578125" customWidth="1"/>
    <col min="15366" max="15366" width="3.5703125" customWidth="1"/>
    <col min="15603" max="15603" width="3.7109375" customWidth="1"/>
    <col min="15604" max="15604" width="22.7109375" customWidth="1"/>
    <col min="15605" max="15605" width="3.85546875" customWidth="1"/>
    <col min="15606" max="15606" width="4" customWidth="1"/>
    <col min="15607" max="15607" width="3.5703125" customWidth="1"/>
    <col min="15608" max="15608" width="5" customWidth="1"/>
    <col min="15609" max="15609" width="4.42578125" customWidth="1"/>
    <col min="15610" max="15610" width="5.140625" customWidth="1"/>
    <col min="15611" max="15611" width="2.85546875" customWidth="1"/>
    <col min="15612" max="15612" width="23.7109375" customWidth="1"/>
    <col min="15613" max="15613" width="3" customWidth="1"/>
    <col min="15614" max="15614" width="22.7109375" customWidth="1"/>
    <col min="15615" max="15616" width="3.28515625" customWidth="1"/>
    <col min="15617" max="15617" width="2.85546875" customWidth="1"/>
    <col min="15618" max="15618" width="19.5703125" customWidth="1"/>
    <col min="15619" max="15619" width="2.7109375" customWidth="1"/>
    <col min="15620" max="15620" width="23" customWidth="1"/>
    <col min="15621" max="15621" width="3.42578125" customWidth="1"/>
    <col min="15622" max="15622" width="3.5703125" customWidth="1"/>
    <col min="15859" max="15859" width="3.7109375" customWidth="1"/>
    <col min="15860" max="15860" width="22.7109375" customWidth="1"/>
    <col min="15861" max="15861" width="3.85546875" customWidth="1"/>
    <col min="15862" max="15862" width="4" customWidth="1"/>
    <col min="15863" max="15863" width="3.5703125" customWidth="1"/>
    <col min="15864" max="15864" width="5" customWidth="1"/>
    <col min="15865" max="15865" width="4.42578125" customWidth="1"/>
    <col min="15866" max="15866" width="5.140625" customWidth="1"/>
    <col min="15867" max="15867" width="2.85546875" customWidth="1"/>
    <col min="15868" max="15868" width="23.7109375" customWidth="1"/>
    <col min="15869" max="15869" width="3" customWidth="1"/>
    <col min="15870" max="15870" width="22.7109375" customWidth="1"/>
    <col min="15871" max="15872" width="3.28515625" customWidth="1"/>
    <col min="15873" max="15873" width="2.85546875" customWidth="1"/>
    <col min="15874" max="15874" width="19.5703125" customWidth="1"/>
    <col min="15875" max="15875" width="2.7109375" customWidth="1"/>
    <col min="15876" max="15876" width="23" customWidth="1"/>
    <col min="15877" max="15877" width="3.42578125" customWidth="1"/>
    <col min="15878" max="15878" width="3.5703125" customWidth="1"/>
    <col min="16115" max="16115" width="3.7109375" customWidth="1"/>
    <col min="16116" max="16116" width="22.7109375" customWidth="1"/>
    <col min="16117" max="16117" width="3.85546875" customWidth="1"/>
    <col min="16118" max="16118" width="4" customWidth="1"/>
    <col min="16119" max="16119" width="3.5703125" customWidth="1"/>
    <col min="16120" max="16120" width="5" customWidth="1"/>
    <col min="16121" max="16121" width="4.42578125" customWidth="1"/>
    <col min="16122" max="16122" width="5.140625" customWidth="1"/>
    <col min="16123" max="16123" width="2.85546875" customWidth="1"/>
    <col min="16124" max="16124" width="23.7109375" customWidth="1"/>
    <col min="16125" max="16125" width="3" customWidth="1"/>
    <col min="16126" max="16126" width="22.7109375" customWidth="1"/>
    <col min="16127" max="16128" width="3.28515625" customWidth="1"/>
    <col min="16129" max="16129" width="2.85546875" customWidth="1"/>
    <col min="16130" max="16130" width="19.5703125" customWidth="1"/>
    <col min="16131" max="16131" width="2.7109375" customWidth="1"/>
    <col min="16132" max="16132" width="23" customWidth="1"/>
    <col min="16133" max="16133" width="3.42578125" customWidth="1"/>
    <col min="16134" max="16134" width="3.5703125" customWidth="1"/>
  </cols>
  <sheetData>
    <row r="1" spans="1:18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>
      <c r="A3" s="30"/>
      <c r="B3" s="150" t="s">
        <v>47</v>
      </c>
      <c r="C3" s="30"/>
      <c r="D3" s="28"/>
      <c r="E3" s="28"/>
      <c r="F3" s="28"/>
      <c r="G3" s="28"/>
      <c r="H3" s="28"/>
      <c r="I3" s="28"/>
      <c r="J3" s="28"/>
      <c r="K3" s="28"/>
      <c r="L3" s="150"/>
      <c r="M3" s="30"/>
      <c r="N3" s="30"/>
      <c r="O3" s="30"/>
      <c r="P3" s="30"/>
      <c r="Q3" s="30"/>
      <c r="R3" s="30"/>
    </row>
    <row r="4" spans="1: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3" customFormat="1">
      <c r="A5" s="5"/>
      <c r="B5" s="66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5"/>
      <c r="Q5" s="5"/>
      <c r="R5" s="5"/>
    </row>
    <row r="6" spans="1:18" s="3" customFormat="1">
      <c r="A6" s="5"/>
      <c r="B6" s="66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5"/>
      <c r="Q6" s="5"/>
      <c r="R6" s="5"/>
    </row>
    <row r="7" spans="1:18" s="3" customFormat="1">
      <c r="A7" s="5"/>
      <c r="B7" s="66" t="s">
        <v>22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5"/>
      <c r="Q7" s="5"/>
      <c r="R7" s="5"/>
    </row>
    <row r="8" spans="1:18">
      <c r="A8" s="30"/>
      <c r="B8" s="66" t="s">
        <v>23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48"/>
      <c r="P8" s="151"/>
      <c r="Q8" s="30"/>
      <c r="R8" s="30"/>
    </row>
    <row r="9" spans="1:18">
      <c r="A9" s="30"/>
      <c r="B9" s="30"/>
      <c r="C9" s="30"/>
      <c r="D9" s="30"/>
      <c r="E9" s="30"/>
      <c r="F9" s="30"/>
      <c r="G9" s="5"/>
      <c r="H9" s="5"/>
      <c r="I9" s="5"/>
      <c r="J9" s="5"/>
      <c r="K9" s="5"/>
      <c r="L9" s="5"/>
      <c r="M9" s="5"/>
      <c r="N9" s="5"/>
      <c r="O9" s="148"/>
      <c r="P9" s="151"/>
      <c r="Q9" s="30"/>
      <c r="R9" s="30"/>
    </row>
    <row r="10" spans="1:18" s="3" customFormat="1">
      <c r="A10" s="5"/>
      <c r="B10" s="29" t="s">
        <v>48</v>
      </c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48"/>
      <c r="P10" s="151"/>
      <c r="Q10" s="30"/>
      <c r="R10" s="30"/>
    </row>
    <row r="11" spans="1:18" s="3" customFormat="1" ht="15.7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48"/>
      <c r="P11" s="151"/>
      <c r="Q11" s="30"/>
      <c r="R11" s="30"/>
    </row>
    <row r="12" spans="1:18" s="3" customFormat="1" ht="16.5" thickBot="1">
      <c r="A12" s="149"/>
      <c r="B12" s="234" t="s">
        <v>27</v>
      </c>
      <c r="C12" s="235"/>
      <c r="D12" s="51" t="s">
        <v>1</v>
      </c>
      <c r="E12" s="51" t="s">
        <v>2</v>
      </c>
      <c r="F12" s="51" t="s">
        <v>3</v>
      </c>
      <c r="G12" s="51" t="s">
        <v>4</v>
      </c>
      <c r="H12" s="51" t="s">
        <v>5</v>
      </c>
      <c r="I12" s="51" t="s">
        <v>6</v>
      </c>
      <c r="J12" s="52" t="s">
        <v>19</v>
      </c>
      <c r="K12" s="5"/>
      <c r="L12" s="5"/>
      <c r="M12" s="5"/>
      <c r="N12" s="5"/>
      <c r="O12" s="148"/>
      <c r="P12" s="151"/>
      <c r="Q12" s="30"/>
      <c r="R12" s="30"/>
    </row>
    <row r="13" spans="1:18" s="3" customFormat="1">
      <c r="A13" s="217">
        <v>1</v>
      </c>
      <c r="B13" s="219" t="s">
        <v>33</v>
      </c>
      <c r="C13" s="220"/>
      <c r="D13" s="218">
        <f>COUNT(G28,G22,H31,P21,Q27)</f>
        <v>5</v>
      </c>
      <c r="E13" s="11">
        <f>IF(G28&gt;H28,1,0)+IF(G22&gt;H22,1,0)+IF(H31&gt;G31,1,0)+IF(P21&gt;Q21,1,0)+IF(Q27&gt;P27,1,0)</f>
        <v>0</v>
      </c>
      <c r="F13" s="11">
        <f>D13-E13</f>
        <v>5</v>
      </c>
      <c r="G13" s="11">
        <f>VALUE(G22+H31+P21+Q27+G28)</f>
        <v>2</v>
      </c>
      <c r="H13" s="11">
        <f>VALUE(H22+G31+Q21+P27+H28)</f>
        <v>23</v>
      </c>
      <c r="I13" s="11">
        <f>AVERAGE(G13-H13)</f>
        <v>-21</v>
      </c>
      <c r="J13" s="97"/>
      <c r="K13" s="5"/>
      <c r="L13" s="5"/>
      <c r="M13" s="5"/>
      <c r="N13" s="5"/>
      <c r="O13" s="148"/>
      <c r="P13" s="151"/>
      <c r="Q13" s="30"/>
      <c r="R13" s="30"/>
    </row>
    <row r="14" spans="1:18" s="3" customFormat="1">
      <c r="A14" s="8">
        <v>2</v>
      </c>
      <c r="B14" s="244" t="s">
        <v>12</v>
      </c>
      <c r="C14" s="245"/>
      <c r="D14" s="12">
        <f>COUNT(G26,H22,G33,P22,Q26)</f>
        <v>5</v>
      </c>
      <c r="E14" s="12">
        <f>IF(G26&gt;H26,1,0)+IF(H22&gt;G22,1,0)+IF(P22&gt;Q22,1,0)+IF(Q26&gt;P26,1,0)+IF(G33&gt;H33,1,0)</f>
        <v>4</v>
      </c>
      <c r="F14" s="12">
        <f t="shared" ref="F14:F18" si="0">D14-E14</f>
        <v>1</v>
      </c>
      <c r="G14" s="12">
        <f>VALUE(G26+H22+P22+Q26+G33)</f>
        <v>14</v>
      </c>
      <c r="H14" s="12">
        <f>VALUE(H26+G22+Q22+P26+H33)</f>
        <v>10</v>
      </c>
      <c r="I14" s="12">
        <f t="shared" ref="I14:I17" si="1">AVERAGE(G14-H14)</f>
        <v>4</v>
      </c>
      <c r="J14" s="200" t="s">
        <v>94</v>
      </c>
      <c r="K14" s="5"/>
      <c r="L14" s="5"/>
      <c r="M14" s="5"/>
      <c r="N14" s="5"/>
      <c r="O14" s="148"/>
      <c r="P14" s="151"/>
      <c r="Q14" s="30"/>
      <c r="R14" s="30"/>
    </row>
    <row r="15" spans="1:18" s="3" customFormat="1">
      <c r="A15" s="8">
        <v>3</v>
      </c>
      <c r="B15" s="246" t="s">
        <v>18</v>
      </c>
      <c r="C15" s="247"/>
      <c r="D15" s="12">
        <f>COUNT(G27,H21,G31,Q22,P28)</f>
        <v>5</v>
      </c>
      <c r="E15" s="12">
        <f>IF(G27&gt;H27,1,0)+IF(H21&gt;G21,1,0)+IF(G31&gt;H31,1,0)+IF(Q22&gt;P22,1,0)+IF(P28&gt;Q28,1,0)</f>
        <v>2</v>
      </c>
      <c r="F15" s="12">
        <f t="shared" si="0"/>
        <v>3</v>
      </c>
      <c r="G15" s="12">
        <f>VALUE(G27+H21+G31+Q22+P28)</f>
        <v>15</v>
      </c>
      <c r="H15" s="12">
        <f>VALUE(H27+G21+H31+P22+Q28)</f>
        <v>10</v>
      </c>
      <c r="I15" s="12">
        <f t="shared" si="1"/>
        <v>5</v>
      </c>
      <c r="J15" s="141"/>
      <c r="K15" s="5"/>
      <c r="L15" s="5"/>
      <c r="M15" s="5"/>
      <c r="N15" s="5"/>
      <c r="O15" s="148"/>
      <c r="P15" s="151"/>
      <c r="Q15" s="30"/>
      <c r="R15" s="30"/>
    </row>
    <row r="16" spans="1:18" s="3" customFormat="1">
      <c r="A16" s="215">
        <v>4</v>
      </c>
      <c r="B16" s="248" t="s">
        <v>10</v>
      </c>
      <c r="C16" s="249"/>
      <c r="D16" s="203">
        <f>COUNT(H27,G32,Q21,P26,H23)</f>
        <v>5</v>
      </c>
      <c r="E16" s="203">
        <f>IF(H27&gt;G27,1,0)+IF(G32&gt;H32,1,0)+IF(Q21&gt;P21,1,0)+IF(P26&gt;Q26,1,0)+IF(H23&gt;G23,1,0)</f>
        <v>5</v>
      </c>
      <c r="F16" s="203">
        <f t="shared" si="0"/>
        <v>0</v>
      </c>
      <c r="G16" s="203">
        <f>VALUE(H27+G32+Q21+P26+H23)</f>
        <v>19</v>
      </c>
      <c r="H16" s="203">
        <f>VALUE(G27+H32+P21+Q26+G23)</f>
        <v>5</v>
      </c>
      <c r="I16" s="203">
        <f t="shared" si="1"/>
        <v>14</v>
      </c>
      <c r="J16" s="216" t="s">
        <v>93</v>
      </c>
      <c r="K16" s="5"/>
      <c r="L16" s="5"/>
      <c r="M16" s="5"/>
      <c r="N16" s="5"/>
      <c r="O16" s="148"/>
      <c r="P16" s="151"/>
      <c r="Q16" s="30"/>
      <c r="R16" s="30"/>
    </row>
    <row r="17" spans="1:18" s="3" customFormat="1" ht="15.95" customHeight="1">
      <c r="A17" s="8">
        <v>5</v>
      </c>
      <c r="B17" s="246" t="s">
        <v>49</v>
      </c>
      <c r="C17" s="247"/>
      <c r="D17" s="12">
        <f>COUNT(H26,G21,H32,P27,Q23)</f>
        <v>5</v>
      </c>
      <c r="E17" s="12">
        <f>IF(H26&gt;G26,1,0)+IF(G21&gt;H21,1,0)+IF(H32&gt;G32,1,0)+IF(P27&gt;Q27,1,0)+IF(Q23&gt;P23,1,0)</f>
        <v>3</v>
      </c>
      <c r="F17" s="12">
        <f t="shared" si="0"/>
        <v>2</v>
      </c>
      <c r="G17" s="12">
        <f>VALUE(H26+G21+H32+P27+Q23)</f>
        <v>16</v>
      </c>
      <c r="H17" s="12">
        <f>VALUE(G26+H21+G32+Q27+P23)</f>
        <v>9</v>
      </c>
      <c r="I17" s="12">
        <f t="shared" si="1"/>
        <v>7</v>
      </c>
      <c r="J17" s="34"/>
      <c r="K17" s="5"/>
      <c r="L17" s="5"/>
      <c r="M17" s="5"/>
      <c r="N17" s="5"/>
      <c r="O17" s="5"/>
      <c r="P17" s="5"/>
      <c r="Q17" s="5"/>
      <c r="R17" s="5"/>
    </row>
    <row r="18" spans="1:18" s="48" customFormat="1" ht="15" customHeight="1" thickBot="1">
      <c r="A18" s="9">
        <v>6</v>
      </c>
      <c r="B18" s="242" t="s">
        <v>37</v>
      </c>
      <c r="C18" s="243"/>
      <c r="D18" s="32">
        <f>COUNT(H28,G23,H33,P23,Q28)</f>
        <v>5</v>
      </c>
      <c r="E18" s="32">
        <f>IF(H28&gt;G28,1,0)+IF(G23&gt;H23,1,0)+IF(H33&gt;G33,1,0)+IF(Q28&gt;P28,1,0)+IF(P23&gt;Q23,1,0)</f>
        <v>1</v>
      </c>
      <c r="F18" s="32">
        <f t="shared" si="0"/>
        <v>4</v>
      </c>
      <c r="G18" s="32">
        <f>VALUE(H28+G23+H33+P23+Q28)</f>
        <v>8</v>
      </c>
      <c r="H18" s="32">
        <f>VALUE(G28+H23+G33+Q23+P28)</f>
        <v>17</v>
      </c>
      <c r="I18" s="32">
        <f>G18-H18</f>
        <v>-9</v>
      </c>
      <c r="J18" s="142"/>
      <c r="O18" s="49"/>
    </row>
    <row r="19" spans="1:18" s="5" customFormat="1" ht="12.95" customHeight="1">
      <c r="A19" s="15"/>
      <c r="B19" s="14"/>
      <c r="C19" s="14"/>
      <c r="D19" s="14"/>
      <c r="E19" s="14"/>
      <c r="F19" s="14"/>
      <c r="G19" s="14"/>
      <c r="H19" s="14"/>
      <c r="I19" s="16"/>
      <c r="K19" s="48"/>
      <c r="L19" s="48"/>
      <c r="M19" s="48"/>
      <c r="N19" s="48"/>
      <c r="O19" s="49"/>
      <c r="P19" s="48"/>
      <c r="Q19" s="48"/>
    </row>
    <row r="20" spans="1:18" s="3" customFormat="1" ht="15" customHeight="1">
      <c r="A20" s="5"/>
      <c r="B20" s="44" t="s">
        <v>50</v>
      </c>
      <c r="C20" s="45"/>
      <c r="D20" s="38"/>
      <c r="E20" s="5"/>
      <c r="F20" s="5"/>
      <c r="G20" s="30"/>
      <c r="H20" s="5"/>
      <c r="I20" s="5"/>
      <c r="J20" s="5"/>
      <c r="K20" s="44" t="s">
        <v>71</v>
      </c>
      <c r="L20" s="45"/>
      <c r="M20" s="38"/>
      <c r="N20" s="5"/>
      <c r="O20" s="5"/>
      <c r="P20" s="5"/>
      <c r="Q20" s="5"/>
      <c r="R20" s="5"/>
    </row>
    <row r="21" spans="1:18" s="3" customFormat="1" ht="15" customHeight="1">
      <c r="A21" s="5"/>
      <c r="B21" s="85" t="str">
        <f>B17</f>
        <v>CLUB SPORTINCA</v>
      </c>
      <c r="C21" s="72" t="s">
        <v>7</v>
      </c>
      <c r="D21" s="73" t="str">
        <f>B15</f>
        <v>CT FELANITX</v>
      </c>
      <c r="E21" s="74"/>
      <c r="F21" s="75"/>
      <c r="G21" s="60">
        <v>3</v>
      </c>
      <c r="H21" s="60">
        <v>2</v>
      </c>
      <c r="I21" s="5"/>
      <c r="J21" s="5"/>
      <c r="K21" s="85" t="str">
        <f>B13</f>
        <v>CT PONT D'INCA NOU</v>
      </c>
      <c r="L21" s="86" t="s">
        <v>7</v>
      </c>
      <c r="M21" s="73" t="str">
        <f>B16</f>
        <v>CT LA SALLE</v>
      </c>
      <c r="N21" s="74"/>
      <c r="O21" s="75"/>
      <c r="P21" s="189">
        <v>0</v>
      </c>
      <c r="Q21" s="184">
        <v>5</v>
      </c>
      <c r="R21" s="101"/>
    </row>
    <row r="22" spans="1:18" s="3" customFormat="1" ht="15" customHeight="1">
      <c r="A22" s="5"/>
      <c r="B22" s="85" t="str">
        <f>B13</f>
        <v>CT PONT D'INCA NOU</v>
      </c>
      <c r="C22" s="72" t="s">
        <v>7</v>
      </c>
      <c r="D22" s="73" t="str">
        <f>B14</f>
        <v>CT PAGUERA</v>
      </c>
      <c r="E22" s="74"/>
      <c r="F22" s="75"/>
      <c r="G22" s="60">
        <v>2</v>
      </c>
      <c r="H22" s="60">
        <v>3</v>
      </c>
      <c r="I22" s="5"/>
      <c r="J22" s="5"/>
      <c r="K22" s="85" t="str">
        <f>B14</f>
        <v>CT PAGUERA</v>
      </c>
      <c r="L22" s="72" t="s">
        <v>7</v>
      </c>
      <c r="M22" s="73" t="str">
        <f>B15</f>
        <v>CT FELANITX</v>
      </c>
      <c r="N22" s="74"/>
      <c r="O22" s="75"/>
      <c r="P22" s="60">
        <v>3</v>
      </c>
      <c r="Q22" s="60">
        <v>2</v>
      </c>
      <c r="R22" s="5"/>
    </row>
    <row r="23" spans="1:18" s="3" customFormat="1" ht="15" customHeight="1">
      <c r="A23" s="5"/>
      <c r="B23" s="85" t="str">
        <f>B18</f>
        <v>ACTION TENIS TAHOE</v>
      </c>
      <c r="C23" s="72" t="s">
        <v>7</v>
      </c>
      <c r="D23" s="73" t="str">
        <f>B16</f>
        <v>CT LA SALLE</v>
      </c>
      <c r="E23" s="74"/>
      <c r="F23" s="75"/>
      <c r="G23" s="60">
        <v>1</v>
      </c>
      <c r="H23" s="60">
        <v>4</v>
      </c>
      <c r="I23" s="5"/>
      <c r="J23" s="5"/>
      <c r="K23" s="85" t="str">
        <f>B18</f>
        <v>ACTION TENIS TAHOE</v>
      </c>
      <c r="L23" s="72" t="s">
        <v>7</v>
      </c>
      <c r="M23" s="73" t="str">
        <f>B17</f>
        <v>CLUB SPORTINCA</v>
      </c>
      <c r="N23" s="74"/>
      <c r="O23" s="75"/>
      <c r="P23" s="184">
        <v>0</v>
      </c>
      <c r="Q23" s="184">
        <v>5</v>
      </c>
      <c r="R23" s="5"/>
    </row>
    <row r="24" spans="1:18" s="3" customFormat="1" ht="15" customHeight="1">
      <c r="A24" s="5"/>
      <c r="B24" s="5"/>
      <c r="C24" s="5"/>
      <c r="D24" s="5"/>
      <c r="E24" s="53"/>
      <c r="F24" s="30"/>
      <c r="G24" s="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 ht="15" customHeight="1">
      <c r="A25" s="5"/>
      <c r="B25" s="44" t="s">
        <v>60</v>
      </c>
      <c r="C25" s="45"/>
      <c r="D25" s="38"/>
      <c r="E25" s="53"/>
      <c r="F25" s="30"/>
      <c r="G25" s="5"/>
      <c r="I25" s="5"/>
      <c r="J25" s="5"/>
      <c r="K25" s="44" t="s">
        <v>73</v>
      </c>
      <c r="L25" s="45"/>
      <c r="M25" s="38"/>
      <c r="N25" s="5"/>
      <c r="O25" s="5"/>
      <c r="P25" s="5"/>
      <c r="Q25" s="5"/>
      <c r="R25" s="5"/>
    </row>
    <row r="26" spans="1:18" s="3" customFormat="1" ht="15" customHeight="1">
      <c r="A26" s="5"/>
      <c r="B26" s="85" t="str">
        <f>B14</f>
        <v>CT PAGUERA</v>
      </c>
      <c r="C26" s="86" t="s">
        <v>7</v>
      </c>
      <c r="D26" s="73" t="str">
        <f>B17</f>
        <v>CLUB SPORTINCA</v>
      </c>
      <c r="E26" s="74"/>
      <c r="F26" s="75"/>
      <c r="G26" s="61">
        <v>4</v>
      </c>
      <c r="H26" s="60">
        <v>1</v>
      </c>
      <c r="I26" s="101"/>
      <c r="J26" s="5"/>
      <c r="K26" s="85" t="str">
        <f>B16</f>
        <v>CT LA SALLE</v>
      </c>
      <c r="L26" s="72" t="s">
        <v>7</v>
      </c>
      <c r="M26" s="73" t="str">
        <f>B14</f>
        <v>CT PAGUERA</v>
      </c>
      <c r="N26" s="74"/>
      <c r="O26" s="75"/>
      <c r="P26" s="60">
        <v>3</v>
      </c>
      <c r="Q26" s="60">
        <v>1</v>
      </c>
      <c r="R26" s="194"/>
    </row>
    <row r="27" spans="1:18" s="3" customFormat="1" ht="15" customHeight="1">
      <c r="A27" s="5"/>
      <c r="B27" s="85" t="str">
        <f>B15</f>
        <v>CT FELANITX</v>
      </c>
      <c r="C27" s="72" t="s">
        <v>7</v>
      </c>
      <c r="D27" s="73" t="str">
        <f>B16</f>
        <v>CT LA SALLE</v>
      </c>
      <c r="E27" s="74"/>
      <c r="F27" s="75"/>
      <c r="G27" s="60">
        <v>1</v>
      </c>
      <c r="H27" s="60">
        <v>4</v>
      </c>
      <c r="I27" s="101"/>
      <c r="J27" s="5"/>
      <c r="K27" s="85" t="str">
        <f>B17</f>
        <v>CLUB SPORTINCA</v>
      </c>
      <c r="L27" s="72" t="s">
        <v>7</v>
      </c>
      <c r="M27" s="73" t="str">
        <f>B13</f>
        <v>CT PONT D'INCA NOU</v>
      </c>
      <c r="N27" s="74"/>
      <c r="O27" s="75"/>
      <c r="P27" s="184">
        <v>5</v>
      </c>
      <c r="Q27" s="184">
        <v>0</v>
      </c>
      <c r="R27" s="101"/>
    </row>
    <row r="28" spans="1:18" s="3" customFormat="1" ht="15" customHeight="1">
      <c r="A28" s="5"/>
      <c r="B28" s="87" t="str">
        <f>B13</f>
        <v>CT PONT D'INCA NOU</v>
      </c>
      <c r="C28" s="72" t="s">
        <v>7</v>
      </c>
      <c r="D28" s="73" t="str">
        <f>B18</f>
        <v>ACTION TENIS TAHOE</v>
      </c>
      <c r="E28" s="74"/>
      <c r="F28" s="75"/>
      <c r="G28" s="193">
        <v>0</v>
      </c>
      <c r="H28" s="193">
        <v>5</v>
      </c>
      <c r="I28" s="5"/>
      <c r="J28" s="5"/>
      <c r="K28" s="87" t="str">
        <f>B15</f>
        <v>CT FELANITX</v>
      </c>
      <c r="L28" s="72" t="s">
        <v>7</v>
      </c>
      <c r="M28" s="73" t="str">
        <f>B18</f>
        <v>ACTION TENIS TAHOE</v>
      </c>
      <c r="N28" s="74"/>
      <c r="O28" s="75"/>
      <c r="P28" s="96">
        <v>5</v>
      </c>
      <c r="Q28" s="96">
        <v>0</v>
      </c>
      <c r="R28" s="194" t="s">
        <v>89</v>
      </c>
    </row>
    <row r="29" spans="1:18" s="3" customFormat="1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48"/>
      <c r="L29" s="48"/>
      <c r="M29" s="48"/>
      <c r="N29" s="48"/>
      <c r="O29" s="48"/>
      <c r="P29" s="48"/>
      <c r="Q29" s="48"/>
      <c r="R29" s="5"/>
    </row>
    <row r="30" spans="1:18" s="3" customFormat="1" ht="15" customHeight="1">
      <c r="A30" s="5"/>
      <c r="B30" s="44" t="s">
        <v>65</v>
      </c>
      <c r="C30" s="45"/>
      <c r="D30" s="38"/>
      <c r="E30" s="5"/>
      <c r="F30" s="5"/>
      <c r="G30" s="5"/>
      <c r="H30" s="5"/>
      <c r="I30" s="5"/>
      <c r="J30" s="5"/>
      <c r="K30" s="68"/>
      <c r="L30" s="5"/>
      <c r="M30" s="5"/>
      <c r="N30" s="5"/>
      <c r="O30" s="5"/>
      <c r="P30" s="5"/>
      <c r="Q30" s="5"/>
      <c r="R30" s="5"/>
    </row>
    <row r="31" spans="1:18" s="3" customFormat="1" ht="15" customHeight="1">
      <c r="A31" s="5"/>
      <c r="B31" s="87" t="str">
        <f>B15</f>
        <v>CT FELANITX</v>
      </c>
      <c r="C31" s="72" t="s">
        <v>7</v>
      </c>
      <c r="D31" s="73" t="str">
        <f>B13</f>
        <v>CT PONT D'INCA NOU</v>
      </c>
      <c r="E31" s="74"/>
      <c r="F31" s="75"/>
      <c r="G31" s="193">
        <v>5</v>
      </c>
      <c r="H31" s="193">
        <v>0</v>
      </c>
      <c r="I31" s="5"/>
      <c r="J31" s="5"/>
      <c r="K31" s="146" t="s">
        <v>41</v>
      </c>
      <c r="L31" s="5"/>
      <c r="M31" s="5"/>
      <c r="N31" s="5"/>
      <c r="O31" s="5"/>
      <c r="P31" s="5"/>
      <c r="Q31" s="5"/>
      <c r="R31" s="5"/>
    </row>
    <row r="32" spans="1:18" s="3" customFormat="1" ht="15" customHeight="1">
      <c r="A32" s="5"/>
      <c r="B32" s="85" t="str">
        <f>B16</f>
        <v>CT LA SALLE</v>
      </c>
      <c r="C32" s="86" t="s">
        <v>7</v>
      </c>
      <c r="D32" s="73" t="str">
        <f>B17</f>
        <v>CLUB SPORTINCA</v>
      </c>
      <c r="E32" s="74"/>
      <c r="F32" s="75"/>
      <c r="G32" s="61">
        <v>3</v>
      </c>
      <c r="H32" s="60">
        <v>2</v>
      </c>
      <c r="I32" s="5"/>
      <c r="J32" s="5"/>
      <c r="K32" s="146" t="s">
        <v>82</v>
      </c>
      <c r="L32" s="5"/>
      <c r="M32" s="5"/>
      <c r="N32" s="5"/>
      <c r="O32" s="5"/>
      <c r="P32" s="5"/>
      <c r="Q32" s="5"/>
      <c r="R32" s="5"/>
    </row>
    <row r="33" spans="1:18" s="3" customFormat="1" ht="15" customHeight="1">
      <c r="A33" s="5"/>
      <c r="B33" s="85" t="str">
        <f>B14</f>
        <v>CT PAGUERA</v>
      </c>
      <c r="C33" s="72" t="s">
        <v>7</v>
      </c>
      <c r="D33" s="73" t="str">
        <f>B18</f>
        <v>ACTION TENIS TAHOE</v>
      </c>
      <c r="E33" s="74"/>
      <c r="F33" s="75"/>
      <c r="G33" s="60">
        <v>3</v>
      </c>
      <c r="H33" s="60">
        <v>2</v>
      </c>
      <c r="I33" s="194">
        <v>44079</v>
      </c>
      <c r="J33" s="5"/>
      <c r="K33" s="68"/>
      <c r="L33" s="5"/>
      <c r="M33" s="5"/>
      <c r="N33" s="5"/>
      <c r="O33" s="5"/>
      <c r="P33" s="5"/>
      <c r="Q33" s="5"/>
      <c r="R33" s="5"/>
    </row>
    <row r="34" spans="1:18" s="3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64" t="s">
        <v>45</v>
      </c>
      <c r="L34" s="5"/>
      <c r="M34" s="5"/>
      <c r="N34" s="5"/>
      <c r="O34" s="5"/>
      <c r="P34" s="5"/>
      <c r="Q34" s="5"/>
      <c r="R34" s="5"/>
    </row>
    <row r="35" spans="1:18" s="3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146" t="s">
        <v>40</v>
      </c>
      <c r="L35" s="5"/>
      <c r="M35" s="5"/>
      <c r="N35" s="5"/>
      <c r="O35" s="5"/>
      <c r="P35" s="5"/>
      <c r="Q35" s="5"/>
      <c r="R35" s="5"/>
    </row>
    <row r="36" spans="1:18" s="3" customFormat="1">
      <c r="A36" s="5"/>
      <c r="B36" s="5"/>
      <c r="C36" s="68"/>
      <c r="D36" s="68"/>
      <c r="E36" s="68"/>
      <c r="F36" s="68"/>
      <c r="G36" s="68"/>
      <c r="H36" s="68"/>
      <c r="I36" s="68"/>
      <c r="J36" s="68"/>
      <c r="K36" s="68"/>
      <c r="L36" s="5"/>
      <c r="M36" s="5"/>
      <c r="N36" s="5"/>
      <c r="O36" s="5"/>
      <c r="P36" s="5"/>
      <c r="Q36" s="5"/>
      <c r="R36" s="5"/>
    </row>
    <row r="37" spans="1:18" s="3" customFormat="1">
      <c r="C37" s="65"/>
      <c r="D37" s="65"/>
      <c r="E37" s="65"/>
      <c r="F37" s="65"/>
      <c r="G37" s="65"/>
      <c r="H37" s="65"/>
      <c r="I37" s="65"/>
      <c r="J37" s="65"/>
      <c r="K37" s="65"/>
    </row>
    <row r="38" spans="1:18" s="3" customFormat="1" ht="9.7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8" s="3" customFormat="1">
      <c r="C39" s="65"/>
      <c r="D39" s="65"/>
      <c r="E39" s="65"/>
      <c r="F39" s="65"/>
      <c r="G39" s="65"/>
      <c r="H39" s="65"/>
      <c r="I39" s="65"/>
      <c r="J39" s="65"/>
      <c r="K39" s="65"/>
    </row>
    <row r="40" spans="1:18" s="3" customFormat="1">
      <c r="C40" s="65"/>
      <c r="D40" s="65"/>
      <c r="E40" s="65"/>
      <c r="F40" s="65"/>
      <c r="G40" s="65"/>
      <c r="H40" s="65"/>
      <c r="I40" s="65"/>
      <c r="J40" s="65"/>
      <c r="K40" s="65"/>
    </row>
    <row r="41" spans="1:18" s="3" customFormat="1"/>
    <row r="42" spans="1:18" s="3" customFormat="1"/>
    <row r="43" spans="1:18" s="3" customFormat="1"/>
    <row r="44" spans="1:18" s="3" customFormat="1"/>
    <row r="45" spans="1:18" s="3" customFormat="1"/>
    <row r="46" spans="1:18" s="3" customFormat="1"/>
    <row r="47" spans="1:18" s="3" customFormat="1"/>
    <row r="48" spans="1:1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pans="5:18" s="3" customFormat="1"/>
    <row r="66" spans="5:18" s="3" customFormat="1"/>
    <row r="67" spans="5:18" s="3" customFormat="1"/>
    <row r="68" spans="5:18" s="3" customFormat="1"/>
    <row r="69" spans="5:18" s="3" customFormat="1"/>
    <row r="70" spans="5:18" s="3" customFormat="1"/>
    <row r="71" spans="5:18" s="3" customFormat="1"/>
    <row r="72" spans="5:18" s="3" customFormat="1"/>
    <row r="73" spans="5:18" s="3" customFormat="1"/>
    <row r="74" spans="5:18" s="3" customFormat="1"/>
    <row r="75" spans="5:18" s="3" customFormat="1"/>
    <row r="76" spans="5:18" s="3" customFormat="1"/>
    <row r="77" spans="5:18" s="3" customFormat="1"/>
    <row r="78" spans="5:18" s="3" customFormat="1"/>
    <row r="79" spans="5:18" s="3" customFormat="1"/>
    <row r="80" spans="5:18" s="3" customFormat="1">
      <c r="E80"/>
      <c r="F80"/>
      <c r="R80"/>
    </row>
    <row r="81" spans="5:18" s="3" customFormat="1">
      <c r="E81"/>
      <c r="F81"/>
      <c r="G81"/>
      <c r="H81"/>
      <c r="I81"/>
      <c r="J81"/>
      <c r="K81"/>
      <c r="L81"/>
      <c r="M81"/>
      <c r="N81"/>
      <c r="R81"/>
    </row>
    <row r="82" spans="5:18" s="3" customFormat="1">
      <c r="E82"/>
      <c r="F82"/>
      <c r="G82"/>
      <c r="H82"/>
      <c r="I82"/>
      <c r="J82"/>
      <c r="K82"/>
      <c r="L82"/>
      <c r="M82"/>
      <c r="N82"/>
      <c r="R82"/>
    </row>
    <row r="83" spans="5:18" s="3" customFormat="1">
      <c r="E83"/>
      <c r="F83"/>
      <c r="G83"/>
      <c r="H83"/>
      <c r="I83"/>
      <c r="J83"/>
      <c r="K83"/>
      <c r="L83"/>
      <c r="M83"/>
      <c r="N83"/>
      <c r="R83"/>
    </row>
    <row r="84" spans="5:18" s="3" customFormat="1">
      <c r="E84"/>
      <c r="F84"/>
      <c r="G84"/>
      <c r="H84"/>
      <c r="I84"/>
      <c r="J84"/>
      <c r="K84"/>
      <c r="L84"/>
      <c r="M84"/>
      <c r="N84"/>
      <c r="R84"/>
    </row>
  </sheetData>
  <mergeCells count="6">
    <mergeCell ref="B18:C18"/>
    <mergeCell ref="B12:C12"/>
    <mergeCell ref="B14:C14"/>
    <mergeCell ref="B15:C15"/>
    <mergeCell ref="B16:C16"/>
    <mergeCell ref="B17:C17"/>
  </mergeCells>
  <pageMargins left="0.31496062992125984" right="0.31496062992125984" top="0.35433070866141736" bottom="0.15748031496062992" header="0.31496062992125984" footer="0.31496062992125984"/>
  <pageSetup paperSize="9" scale="94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Normal="100" workbookViewId="0">
      <selection activeCell="J13" sqref="J13"/>
    </sheetView>
  </sheetViews>
  <sheetFormatPr baseColWidth="10" defaultRowHeight="15"/>
  <cols>
    <col min="1" max="1" width="4.42578125" customWidth="1"/>
    <col min="2" max="2" width="23.85546875" customWidth="1"/>
    <col min="3" max="3" width="4.42578125" customWidth="1"/>
    <col min="4" max="5" width="6.7109375" customWidth="1"/>
    <col min="6" max="6" width="6.28515625" customWidth="1"/>
    <col min="7" max="9" width="6.7109375" customWidth="1"/>
    <col min="10" max="10" width="8.85546875" customWidth="1"/>
    <col min="11" max="11" width="24.7109375" customWidth="1"/>
    <col min="12" max="12" width="5.7109375" customWidth="1"/>
    <col min="13" max="13" width="6.28515625" customWidth="1"/>
    <col min="14" max="14" width="5" customWidth="1"/>
    <col min="15" max="15" width="12.28515625" customWidth="1"/>
    <col min="16" max="17" width="6.7109375" customWidth="1"/>
    <col min="18" max="18" width="4.42578125" customWidth="1"/>
    <col min="19" max="24" width="6.7109375" customWidth="1"/>
    <col min="25" max="25" width="7.7109375" customWidth="1"/>
    <col min="256" max="256" width="3.7109375" customWidth="1"/>
    <col min="257" max="257" width="22.7109375" customWidth="1"/>
    <col min="258" max="258" width="3.85546875" customWidth="1"/>
    <col min="259" max="259" width="4" customWidth="1"/>
    <col min="260" max="260" width="3.5703125" customWidth="1"/>
    <col min="261" max="261" width="5" customWidth="1"/>
    <col min="262" max="262" width="4.42578125" customWidth="1"/>
    <col min="263" max="263" width="5.140625" customWidth="1"/>
    <col min="264" max="264" width="2.85546875" customWidth="1"/>
    <col min="265" max="265" width="23.7109375" customWidth="1"/>
    <col min="266" max="266" width="3" customWidth="1"/>
    <col min="267" max="267" width="22.7109375" customWidth="1"/>
    <col min="268" max="269" width="3.28515625" customWidth="1"/>
    <col min="270" max="270" width="2.85546875" customWidth="1"/>
    <col min="271" max="271" width="19.5703125" customWidth="1"/>
    <col min="272" max="272" width="2.7109375" customWidth="1"/>
    <col min="273" max="273" width="23" customWidth="1"/>
    <col min="274" max="274" width="3.42578125" customWidth="1"/>
    <col min="275" max="275" width="3.5703125" customWidth="1"/>
    <col min="512" max="512" width="3.7109375" customWidth="1"/>
    <col min="513" max="513" width="22.7109375" customWidth="1"/>
    <col min="514" max="514" width="3.85546875" customWidth="1"/>
    <col min="515" max="515" width="4" customWidth="1"/>
    <col min="516" max="516" width="3.5703125" customWidth="1"/>
    <col min="517" max="517" width="5" customWidth="1"/>
    <col min="518" max="518" width="4.42578125" customWidth="1"/>
    <col min="519" max="519" width="5.140625" customWidth="1"/>
    <col min="520" max="520" width="2.85546875" customWidth="1"/>
    <col min="521" max="521" width="23.7109375" customWidth="1"/>
    <col min="522" max="522" width="3" customWidth="1"/>
    <col min="523" max="523" width="22.7109375" customWidth="1"/>
    <col min="524" max="525" width="3.28515625" customWidth="1"/>
    <col min="526" max="526" width="2.85546875" customWidth="1"/>
    <col min="527" max="527" width="19.5703125" customWidth="1"/>
    <col min="528" max="528" width="2.7109375" customWidth="1"/>
    <col min="529" max="529" width="23" customWidth="1"/>
    <col min="530" max="530" width="3.42578125" customWidth="1"/>
    <col min="531" max="531" width="3.5703125" customWidth="1"/>
    <col min="768" max="768" width="3.7109375" customWidth="1"/>
    <col min="769" max="769" width="22.7109375" customWidth="1"/>
    <col min="770" max="770" width="3.85546875" customWidth="1"/>
    <col min="771" max="771" width="4" customWidth="1"/>
    <col min="772" max="772" width="3.5703125" customWidth="1"/>
    <col min="773" max="773" width="5" customWidth="1"/>
    <col min="774" max="774" width="4.42578125" customWidth="1"/>
    <col min="775" max="775" width="5.140625" customWidth="1"/>
    <col min="776" max="776" width="2.85546875" customWidth="1"/>
    <col min="777" max="777" width="23.7109375" customWidth="1"/>
    <col min="778" max="778" width="3" customWidth="1"/>
    <col min="779" max="779" width="22.7109375" customWidth="1"/>
    <col min="780" max="781" width="3.28515625" customWidth="1"/>
    <col min="782" max="782" width="2.85546875" customWidth="1"/>
    <col min="783" max="783" width="19.5703125" customWidth="1"/>
    <col min="784" max="784" width="2.7109375" customWidth="1"/>
    <col min="785" max="785" width="23" customWidth="1"/>
    <col min="786" max="786" width="3.42578125" customWidth="1"/>
    <col min="787" max="787" width="3.5703125" customWidth="1"/>
    <col min="1024" max="1024" width="3.7109375" customWidth="1"/>
    <col min="1025" max="1025" width="22.7109375" customWidth="1"/>
    <col min="1026" max="1026" width="3.85546875" customWidth="1"/>
    <col min="1027" max="1027" width="4" customWidth="1"/>
    <col min="1028" max="1028" width="3.5703125" customWidth="1"/>
    <col min="1029" max="1029" width="5" customWidth="1"/>
    <col min="1030" max="1030" width="4.42578125" customWidth="1"/>
    <col min="1031" max="1031" width="5.140625" customWidth="1"/>
    <col min="1032" max="1032" width="2.85546875" customWidth="1"/>
    <col min="1033" max="1033" width="23.7109375" customWidth="1"/>
    <col min="1034" max="1034" width="3" customWidth="1"/>
    <col min="1035" max="1035" width="22.7109375" customWidth="1"/>
    <col min="1036" max="1037" width="3.28515625" customWidth="1"/>
    <col min="1038" max="1038" width="2.85546875" customWidth="1"/>
    <col min="1039" max="1039" width="19.5703125" customWidth="1"/>
    <col min="1040" max="1040" width="2.7109375" customWidth="1"/>
    <col min="1041" max="1041" width="23" customWidth="1"/>
    <col min="1042" max="1042" width="3.42578125" customWidth="1"/>
    <col min="1043" max="1043" width="3.5703125" customWidth="1"/>
    <col min="1280" max="1280" width="3.7109375" customWidth="1"/>
    <col min="1281" max="1281" width="22.7109375" customWidth="1"/>
    <col min="1282" max="1282" width="3.85546875" customWidth="1"/>
    <col min="1283" max="1283" width="4" customWidth="1"/>
    <col min="1284" max="1284" width="3.5703125" customWidth="1"/>
    <col min="1285" max="1285" width="5" customWidth="1"/>
    <col min="1286" max="1286" width="4.42578125" customWidth="1"/>
    <col min="1287" max="1287" width="5.140625" customWidth="1"/>
    <col min="1288" max="1288" width="2.85546875" customWidth="1"/>
    <col min="1289" max="1289" width="23.7109375" customWidth="1"/>
    <col min="1290" max="1290" width="3" customWidth="1"/>
    <col min="1291" max="1291" width="22.7109375" customWidth="1"/>
    <col min="1292" max="1293" width="3.28515625" customWidth="1"/>
    <col min="1294" max="1294" width="2.85546875" customWidth="1"/>
    <col min="1295" max="1295" width="19.5703125" customWidth="1"/>
    <col min="1296" max="1296" width="2.7109375" customWidth="1"/>
    <col min="1297" max="1297" width="23" customWidth="1"/>
    <col min="1298" max="1298" width="3.42578125" customWidth="1"/>
    <col min="1299" max="1299" width="3.5703125" customWidth="1"/>
    <col min="1536" max="1536" width="3.7109375" customWidth="1"/>
    <col min="1537" max="1537" width="22.7109375" customWidth="1"/>
    <col min="1538" max="1538" width="3.85546875" customWidth="1"/>
    <col min="1539" max="1539" width="4" customWidth="1"/>
    <col min="1540" max="1540" width="3.5703125" customWidth="1"/>
    <col min="1541" max="1541" width="5" customWidth="1"/>
    <col min="1542" max="1542" width="4.42578125" customWidth="1"/>
    <col min="1543" max="1543" width="5.140625" customWidth="1"/>
    <col min="1544" max="1544" width="2.85546875" customWidth="1"/>
    <col min="1545" max="1545" width="23.7109375" customWidth="1"/>
    <col min="1546" max="1546" width="3" customWidth="1"/>
    <col min="1547" max="1547" width="22.7109375" customWidth="1"/>
    <col min="1548" max="1549" width="3.28515625" customWidth="1"/>
    <col min="1550" max="1550" width="2.85546875" customWidth="1"/>
    <col min="1551" max="1551" width="19.5703125" customWidth="1"/>
    <col min="1552" max="1552" width="2.7109375" customWidth="1"/>
    <col min="1553" max="1553" width="23" customWidth="1"/>
    <col min="1554" max="1554" width="3.42578125" customWidth="1"/>
    <col min="1555" max="1555" width="3.5703125" customWidth="1"/>
    <col min="1792" max="1792" width="3.7109375" customWidth="1"/>
    <col min="1793" max="1793" width="22.7109375" customWidth="1"/>
    <col min="1794" max="1794" width="3.85546875" customWidth="1"/>
    <col min="1795" max="1795" width="4" customWidth="1"/>
    <col min="1796" max="1796" width="3.5703125" customWidth="1"/>
    <col min="1797" max="1797" width="5" customWidth="1"/>
    <col min="1798" max="1798" width="4.42578125" customWidth="1"/>
    <col min="1799" max="1799" width="5.140625" customWidth="1"/>
    <col min="1800" max="1800" width="2.85546875" customWidth="1"/>
    <col min="1801" max="1801" width="23.7109375" customWidth="1"/>
    <col min="1802" max="1802" width="3" customWidth="1"/>
    <col min="1803" max="1803" width="22.7109375" customWidth="1"/>
    <col min="1804" max="1805" width="3.28515625" customWidth="1"/>
    <col min="1806" max="1806" width="2.85546875" customWidth="1"/>
    <col min="1807" max="1807" width="19.5703125" customWidth="1"/>
    <col min="1808" max="1808" width="2.7109375" customWidth="1"/>
    <col min="1809" max="1809" width="23" customWidth="1"/>
    <col min="1810" max="1810" width="3.42578125" customWidth="1"/>
    <col min="1811" max="1811" width="3.5703125" customWidth="1"/>
    <col min="2048" max="2048" width="3.7109375" customWidth="1"/>
    <col min="2049" max="2049" width="22.7109375" customWidth="1"/>
    <col min="2050" max="2050" width="3.85546875" customWidth="1"/>
    <col min="2051" max="2051" width="4" customWidth="1"/>
    <col min="2052" max="2052" width="3.5703125" customWidth="1"/>
    <col min="2053" max="2053" width="5" customWidth="1"/>
    <col min="2054" max="2054" width="4.42578125" customWidth="1"/>
    <col min="2055" max="2055" width="5.140625" customWidth="1"/>
    <col min="2056" max="2056" width="2.85546875" customWidth="1"/>
    <col min="2057" max="2057" width="23.7109375" customWidth="1"/>
    <col min="2058" max="2058" width="3" customWidth="1"/>
    <col min="2059" max="2059" width="22.7109375" customWidth="1"/>
    <col min="2060" max="2061" width="3.28515625" customWidth="1"/>
    <col min="2062" max="2062" width="2.85546875" customWidth="1"/>
    <col min="2063" max="2063" width="19.5703125" customWidth="1"/>
    <col min="2064" max="2064" width="2.7109375" customWidth="1"/>
    <col min="2065" max="2065" width="23" customWidth="1"/>
    <col min="2066" max="2066" width="3.42578125" customWidth="1"/>
    <col min="2067" max="2067" width="3.5703125" customWidth="1"/>
    <col min="2304" max="2304" width="3.7109375" customWidth="1"/>
    <col min="2305" max="2305" width="22.7109375" customWidth="1"/>
    <col min="2306" max="2306" width="3.85546875" customWidth="1"/>
    <col min="2307" max="2307" width="4" customWidth="1"/>
    <col min="2308" max="2308" width="3.5703125" customWidth="1"/>
    <col min="2309" max="2309" width="5" customWidth="1"/>
    <col min="2310" max="2310" width="4.42578125" customWidth="1"/>
    <col min="2311" max="2311" width="5.140625" customWidth="1"/>
    <col min="2312" max="2312" width="2.85546875" customWidth="1"/>
    <col min="2313" max="2313" width="23.7109375" customWidth="1"/>
    <col min="2314" max="2314" width="3" customWidth="1"/>
    <col min="2315" max="2315" width="22.7109375" customWidth="1"/>
    <col min="2316" max="2317" width="3.28515625" customWidth="1"/>
    <col min="2318" max="2318" width="2.85546875" customWidth="1"/>
    <col min="2319" max="2319" width="19.5703125" customWidth="1"/>
    <col min="2320" max="2320" width="2.7109375" customWidth="1"/>
    <col min="2321" max="2321" width="23" customWidth="1"/>
    <col min="2322" max="2322" width="3.42578125" customWidth="1"/>
    <col min="2323" max="2323" width="3.5703125" customWidth="1"/>
    <col min="2560" max="2560" width="3.7109375" customWidth="1"/>
    <col min="2561" max="2561" width="22.7109375" customWidth="1"/>
    <col min="2562" max="2562" width="3.85546875" customWidth="1"/>
    <col min="2563" max="2563" width="4" customWidth="1"/>
    <col min="2564" max="2564" width="3.5703125" customWidth="1"/>
    <col min="2565" max="2565" width="5" customWidth="1"/>
    <col min="2566" max="2566" width="4.42578125" customWidth="1"/>
    <col min="2567" max="2567" width="5.140625" customWidth="1"/>
    <col min="2568" max="2568" width="2.85546875" customWidth="1"/>
    <col min="2569" max="2569" width="23.7109375" customWidth="1"/>
    <col min="2570" max="2570" width="3" customWidth="1"/>
    <col min="2571" max="2571" width="22.7109375" customWidth="1"/>
    <col min="2572" max="2573" width="3.28515625" customWidth="1"/>
    <col min="2574" max="2574" width="2.85546875" customWidth="1"/>
    <col min="2575" max="2575" width="19.5703125" customWidth="1"/>
    <col min="2576" max="2576" width="2.7109375" customWidth="1"/>
    <col min="2577" max="2577" width="23" customWidth="1"/>
    <col min="2578" max="2578" width="3.42578125" customWidth="1"/>
    <col min="2579" max="2579" width="3.5703125" customWidth="1"/>
    <col min="2816" max="2816" width="3.7109375" customWidth="1"/>
    <col min="2817" max="2817" width="22.7109375" customWidth="1"/>
    <col min="2818" max="2818" width="3.85546875" customWidth="1"/>
    <col min="2819" max="2819" width="4" customWidth="1"/>
    <col min="2820" max="2820" width="3.5703125" customWidth="1"/>
    <col min="2821" max="2821" width="5" customWidth="1"/>
    <col min="2822" max="2822" width="4.42578125" customWidth="1"/>
    <col min="2823" max="2823" width="5.140625" customWidth="1"/>
    <col min="2824" max="2824" width="2.85546875" customWidth="1"/>
    <col min="2825" max="2825" width="23.7109375" customWidth="1"/>
    <col min="2826" max="2826" width="3" customWidth="1"/>
    <col min="2827" max="2827" width="22.7109375" customWidth="1"/>
    <col min="2828" max="2829" width="3.28515625" customWidth="1"/>
    <col min="2830" max="2830" width="2.85546875" customWidth="1"/>
    <col min="2831" max="2831" width="19.5703125" customWidth="1"/>
    <col min="2832" max="2832" width="2.7109375" customWidth="1"/>
    <col min="2833" max="2833" width="23" customWidth="1"/>
    <col min="2834" max="2834" width="3.42578125" customWidth="1"/>
    <col min="2835" max="2835" width="3.5703125" customWidth="1"/>
    <col min="3072" max="3072" width="3.7109375" customWidth="1"/>
    <col min="3073" max="3073" width="22.7109375" customWidth="1"/>
    <col min="3074" max="3074" width="3.85546875" customWidth="1"/>
    <col min="3075" max="3075" width="4" customWidth="1"/>
    <col min="3076" max="3076" width="3.5703125" customWidth="1"/>
    <col min="3077" max="3077" width="5" customWidth="1"/>
    <col min="3078" max="3078" width="4.42578125" customWidth="1"/>
    <col min="3079" max="3079" width="5.140625" customWidth="1"/>
    <col min="3080" max="3080" width="2.85546875" customWidth="1"/>
    <col min="3081" max="3081" width="23.7109375" customWidth="1"/>
    <col min="3082" max="3082" width="3" customWidth="1"/>
    <col min="3083" max="3083" width="22.7109375" customWidth="1"/>
    <col min="3084" max="3085" width="3.28515625" customWidth="1"/>
    <col min="3086" max="3086" width="2.85546875" customWidth="1"/>
    <col min="3087" max="3087" width="19.5703125" customWidth="1"/>
    <col min="3088" max="3088" width="2.7109375" customWidth="1"/>
    <col min="3089" max="3089" width="23" customWidth="1"/>
    <col min="3090" max="3090" width="3.42578125" customWidth="1"/>
    <col min="3091" max="3091" width="3.5703125" customWidth="1"/>
    <col min="3328" max="3328" width="3.7109375" customWidth="1"/>
    <col min="3329" max="3329" width="22.7109375" customWidth="1"/>
    <col min="3330" max="3330" width="3.85546875" customWidth="1"/>
    <col min="3331" max="3331" width="4" customWidth="1"/>
    <col min="3332" max="3332" width="3.5703125" customWidth="1"/>
    <col min="3333" max="3333" width="5" customWidth="1"/>
    <col min="3334" max="3334" width="4.42578125" customWidth="1"/>
    <col min="3335" max="3335" width="5.140625" customWidth="1"/>
    <col min="3336" max="3336" width="2.85546875" customWidth="1"/>
    <col min="3337" max="3337" width="23.7109375" customWidth="1"/>
    <col min="3338" max="3338" width="3" customWidth="1"/>
    <col min="3339" max="3339" width="22.7109375" customWidth="1"/>
    <col min="3340" max="3341" width="3.28515625" customWidth="1"/>
    <col min="3342" max="3342" width="2.85546875" customWidth="1"/>
    <col min="3343" max="3343" width="19.5703125" customWidth="1"/>
    <col min="3344" max="3344" width="2.7109375" customWidth="1"/>
    <col min="3345" max="3345" width="23" customWidth="1"/>
    <col min="3346" max="3346" width="3.42578125" customWidth="1"/>
    <col min="3347" max="3347" width="3.5703125" customWidth="1"/>
    <col min="3584" max="3584" width="3.7109375" customWidth="1"/>
    <col min="3585" max="3585" width="22.7109375" customWidth="1"/>
    <col min="3586" max="3586" width="3.85546875" customWidth="1"/>
    <col min="3587" max="3587" width="4" customWidth="1"/>
    <col min="3588" max="3588" width="3.5703125" customWidth="1"/>
    <col min="3589" max="3589" width="5" customWidth="1"/>
    <col min="3590" max="3590" width="4.42578125" customWidth="1"/>
    <col min="3591" max="3591" width="5.140625" customWidth="1"/>
    <col min="3592" max="3592" width="2.85546875" customWidth="1"/>
    <col min="3593" max="3593" width="23.7109375" customWidth="1"/>
    <col min="3594" max="3594" width="3" customWidth="1"/>
    <col min="3595" max="3595" width="22.7109375" customWidth="1"/>
    <col min="3596" max="3597" width="3.28515625" customWidth="1"/>
    <col min="3598" max="3598" width="2.85546875" customWidth="1"/>
    <col min="3599" max="3599" width="19.5703125" customWidth="1"/>
    <col min="3600" max="3600" width="2.7109375" customWidth="1"/>
    <col min="3601" max="3601" width="23" customWidth="1"/>
    <col min="3602" max="3602" width="3.42578125" customWidth="1"/>
    <col min="3603" max="3603" width="3.5703125" customWidth="1"/>
    <col min="3840" max="3840" width="3.7109375" customWidth="1"/>
    <col min="3841" max="3841" width="22.7109375" customWidth="1"/>
    <col min="3842" max="3842" width="3.85546875" customWidth="1"/>
    <col min="3843" max="3843" width="4" customWidth="1"/>
    <col min="3844" max="3844" width="3.5703125" customWidth="1"/>
    <col min="3845" max="3845" width="5" customWidth="1"/>
    <col min="3846" max="3846" width="4.42578125" customWidth="1"/>
    <col min="3847" max="3847" width="5.140625" customWidth="1"/>
    <col min="3848" max="3848" width="2.85546875" customWidth="1"/>
    <col min="3849" max="3849" width="23.7109375" customWidth="1"/>
    <col min="3850" max="3850" width="3" customWidth="1"/>
    <col min="3851" max="3851" width="22.7109375" customWidth="1"/>
    <col min="3852" max="3853" width="3.28515625" customWidth="1"/>
    <col min="3854" max="3854" width="2.85546875" customWidth="1"/>
    <col min="3855" max="3855" width="19.5703125" customWidth="1"/>
    <col min="3856" max="3856" width="2.7109375" customWidth="1"/>
    <col min="3857" max="3857" width="23" customWidth="1"/>
    <col min="3858" max="3858" width="3.42578125" customWidth="1"/>
    <col min="3859" max="3859" width="3.5703125" customWidth="1"/>
    <col min="4096" max="4096" width="3.7109375" customWidth="1"/>
    <col min="4097" max="4097" width="22.7109375" customWidth="1"/>
    <col min="4098" max="4098" width="3.85546875" customWidth="1"/>
    <col min="4099" max="4099" width="4" customWidth="1"/>
    <col min="4100" max="4100" width="3.5703125" customWidth="1"/>
    <col min="4101" max="4101" width="5" customWidth="1"/>
    <col min="4102" max="4102" width="4.42578125" customWidth="1"/>
    <col min="4103" max="4103" width="5.140625" customWidth="1"/>
    <col min="4104" max="4104" width="2.85546875" customWidth="1"/>
    <col min="4105" max="4105" width="23.7109375" customWidth="1"/>
    <col min="4106" max="4106" width="3" customWidth="1"/>
    <col min="4107" max="4107" width="22.7109375" customWidth="1"/>
    <col min="4108" max="4109" width="3.28515625" customWidth="1"/>
    <col min="4110" max="4110" width="2.85546875" customWidth="1"/>
    <col min="4111" max="4111" width="19.5703125" customWidth="1"/>
    <col min="4112" max="4112" width="2.7109375" customWidth="1"/>
    <col min="4113" max="4113" width="23" customWidth="1"/>
    <col min="4114" max="4114" width="3.42578125" customWidth="1"/>
    <col min="4115" max="4115" width="3.5703125" customWidth="1"/>
    <col min="4352" max="4352" width="3.7109375" customWidth="1"/>
    <col min="4353" max="4353" width="22.7109375" customWidth="1"/>
    <col min="4354" max="4354" width="3.85546875" customWidth="1"/>
    <col min="4355" max="4355" width="4" customWidth="1"/>
    <col min="4356" max="4356" width="3.5703125" customWidth="1"/>
    <col min="4357" max="4357" width="5" customWidth="1"/>
    <col min="4358" max="4358" width="4.42578125" customWidth="1"/>
    <col min="4359" max="4359" width="5.140625" customWidth="1"/>
    <col min="4360" max="4360" width="2.85546875" customWidth="1"/>
    <col min="4361" max="4361" width="23.7109375" customWidth="1"/>
    <col min="4362" max="4362" width="3" customWidth="1"/>
    <col min="4363" max="4363" width="22.7109375" customWidth="1"/>
    <col min="4364" max="4365" width="3.28515625" customWidth="1"/>
    <col min="4366" max="4366" width="2.85546875" customWidth="1"/>
    <col min="4367" max="4367" width="19.5703125" customWidth="1"/>
    <col min="4368" max="4368" width="2.7109375" customWidth="1"/>
    <col min="4369" max="4369" width="23" customWidth="1"/>
    <col min="4370" max="4370" width="3.42578125" customWidth="1"/>
    <col min="4371" max="4371" width="3.5703125" customWidth="1"/>
    <col min="4608" max="4608" width="3.7109375" customWidth="1"/>
    <col min="4609" max="4609" width="22.7109375" customWidth="1"/>
    <col min="4610" max="4610" width="3.85546875" customWidth="1"/>
    <col min="4611" max="4611" width="4" customWidth="1"/>
    <col min="4612" max="4612" width="3.5703125" customWidth="1"/>
    <col min="4613" max="4613" width="5" customWidth="1"/>
    <col min="4614" max="4614" width="4.42578125" customWidth="1"/>
    <col min="4615" max="4615" width="5.140625" customWidth="1"/>
    <col min="4616" max="4616" width="2.85546875" customWidth="1"/>
    <col min="4617" max="4617" width="23.7109375" customWidth="1"/>
    <col min="4618" max="4618" width="3" customWidth="1"/>
    <col min="4619" max="4619" width="22.7109375" customWidth="1"/>
    <col min="4620" max="4621" width="3.28515625" customWidth="1"/>
    <col min="4622" max="4622" width="2.85546875" customWidth="1"/>
    <col min="4623" max="4623" width="19.5703125" customWidth="1"/>
    <col min="4624" max="4624" width="2.7109375" customWidth="1"/>
    <col min="4625" max="4625" width="23" customWidth="1"/>
    <col min="4626" max="4626" width="3.42578125" customWidth="1"/>
    <col min="4627" max="4627" width="3.5703125" customWidth="1"/>
    <col min="4864" max="4864" width="3.7109375" customWidth="1"/>
    <col min="4865" max="4865" width="22.7109375" customWidth="1"/>
    <col min="4866" max="4866" width="3.85546875" customWidth="1"/>
    <col min="4867" max="4867" width="4" customWidth="1"/>
    <col min="4868" max="4868" width="3.5703125" customWidth="1"/>
    <col min="4869" max="4869" width="5" customWidth="1"/>
    <col min="4870" max="4870" width="4.42578125" customWidth="1"/>
    <col min="4871" max="4871" width="5.140625" customWidth="1"/>
    <col min="4872" max="4872" width="2.85546875" customWidth="1"/>
    <col min="4873" max="4873" width="23.7109375" customWidth="1"/>
    <col min="4874" max="4874" width="3" customWidth="1"/>
    <col min="4875" max="4875" width="22.7109375" customWidth="1"/>
    <col min="4876" max="4877" width="3.28515625" customWidth="1"/>
    <col min="4878" max="4878" width="2.85546875" customWidth="1"/>
    <col min="4879" max="4879" width="19.5703125" customWidth="1"/>
    <col min="4880" max="4880" width="2.7109375" customWidth="1"/>
    <col min="4881" max="4881" width="23" customWidth="1"/>
    <col min="4882" max="4882" width="3.42578125" customWidth="1"/>
    <col min="4883" max="4883" width="3.5703125" customWidth="1"/>
    <col min="5120" max="5120" width="3.7109375" customWidth="1"/>
    <col min="5121" max="5121" width="22.7109375" customWidth="1"/>
    <col min="5122" max="5122" width="3.85546875" customWidth="1"/>
    <col min="5123" max="5123" width="4" customWidth="1"/>
    <col min="5124" max="5124" width="3.5703125" customWidth="1"/>
    <col min="5125" max="5125" width="5" customWidth="1"/>
    <col min="5126" max="5126" width="4.42578125" customWidth="1"/>
    <col min="5127" max="5127" width="5.140625" customWidth="1"/>
    <col min="5128" max="5128" width="2.85546875" customWidth="1"/>
    <col min="5129" max="5129" width="23.7109375" customWidth="1"/>
    <col min="5130" max="5130" width="3" customWidth="1"/>
    <col min="5131" max="5131" width="22.7109375" customWidth="1"/>
    <col min="5132" max="5133" width="3.28515625" customWidth="1"/>
    <col min="5134" max="5134" width="2.85546875" customWidth="1"/>
    <col min="5135" max="5135" width="19.5703125" customWidth="1"/>
    <col min="5136" max="5136" width="2.7109375" customWidth="1"/>
    <col min="5137" max="5137" width="23" customWidth="1"/>
    <col min="5138" max="5138" width="3.42578125" customWidth="1"/>
    <col min="5139" max="5139" width="3.5703125" customWidth="1"/>
    <col min="5376" max="5376" width="3.7109375" customWidth="1"/>
    <col min="5377" max="5377" width="22.7109375" customWidth="1"/>
    <col min="5378" max="5378" width="3.85546875" customWidth="1"/>
    <col min="5379" max="5379" width="4" customWidth="1"/>
    <col min="5380" max="5380" width="3.5703125" customWidth="1"/>
    <col min="5381" max="5381" width="5" customWidth="1"/>
    <col min="5382" max="5382" width="4.42578125" customWidth="1"/>
    <col min="5383" max="5383" width="5.140625" customWidth="1"/>
    <col min="5384" max="5384" width="2.85546875" customWidth="1"/>
    <col min="5385" max="5385" width="23.7109375" customWidth="1"/>
    <col min="5386" max="5386" width="3" customWidth="1"/>
    <col min="5387" max="5387" width="22.7109375" customWidth="1"/>
    <col min="5388" max="5389" width="3.28515625" customWidth="1"/>
    <col min="5390" max="5390" width="2.85546875" customWidth="1"/>
    <col min="5391" max="5391" width="19.5703125" customWidth="1"/>
    <col min="5392" max="5392" width="2.7109375" customWidth="1"/>
    <col min="5393" max="5393" width="23" customWidth="1"/>
    <col min="5394" max="5394" width="3.42578125" customWidth="1"/>
    <col min="5395" max="5395" width="3.5703125" customWidth="1"/>
    <col min="5632" max="5632" width="3.7109375" customWidth="1"/>
    <col min="5633" max="5633" width="22.7109375" customWidth="1"/>
    <col min="5634" max="5634" width="3.85546875" customWidth="1"/>
    <col min="5635" max="5635" width="4" customWidth="1"/>
    <col min="5636" max="5636" width="3.5703125" customWidth="1"/>
    <col min="5637" max="5637" width="5" customWidth="1"/>
    <col min="5638" max="5638" width="4.42578125" customWidth="1"/>
    <col min="5639" max="5639" width="5.140625" customWidth="1"/>
    <col min="5640" max="5640" width="2.85546875" customWidth="1"/>
    <col min="5641" max="5641" width="23.7109375" customWidth="1"/>
    <col min="5642" max="5642" width="3" customWidth="1"/>
    <col min="5643" max="5643" width="22.7109375" customWidth="1"/>
    <col min="5644" max="5645" width="3.28515625" customWidth="1"/>
    <col min="5646" max="5646" width="2.85546875" customWidth="1"/>
    <col min="5647" max="5647" width="19.5703125" customWidth="1"/>
    <col min="5648" max="5648" width="2.7109375" customWidth="1"/>
    <col min="5649" max="5649" width="23" customWidth="1"/>
    <col min="5650" max="5650" width="3.42578125" customWidth="1"/>
    <col min="5651" max="5651" width="3.5703125" customWidth="1"/>
    <col min="5888" max="5888" width="3.7109375" customWidth="1"/>
    <col min="5889" max="5889" width="22.7109375" customWidth="1"/>
    <col min="5890" max="5890" width="3.85546875" customWidth="1"/>
    <col min="5891" max="5891" width="4" customWidth="1"/>
    <col min="5892" max="5892" width="3.5703125" customWidth="1"/>
    <col min="5893" max="5893" width="5" customWidth="1"/>
    <col min="5894" max="5894" width="4.42578125" customWidth="1"/>
    <col min="5895" max="5895" width="5.140625" customWidth="1"/>
    <col min="5896" max="5896" width="2.85546875" customWidth="1"/>
    <col min="5897" max="5897" width="23.7109375" customWidth="1"/>
    <col min="5898" max="5898" width="3" customWidth="1"/>
    <col min="5899" max="5899" width="22.7109375" customWidth="1"/>
    <col min="5900" max="5901" width="3.28515625" customWidth="1"/>
    <col min="5902" max="5902" width="2.85546875" customWidth="1"/>
    <col min="5903" max="5903" width="19.5703125" customWidth="1"/>
    <col min="5904" max="5904" width="2.7109375" customWidth="1"/>
    <col min="5905" max="5905" width="23" customWidth="1"/>
    <col min="5906" max="5906" width="3.42578125" customWidth="1"/>
    <col min="5907" max="5907" width="3.5703125" customWidth="1"/>
    <col min="6144" max="6144" width="3.7109375" customWidth="1"/>
    <col min="6145" max="6145" width="22.7109375" customWidth="1"/>
    <col min="6146" max="6146" width="3.85546875" customWidth="1"/>
    <col min="6147" max="6147" width="4" customWidth="1"/>
    <col min="6148" max="6148" width="3.5703125" customWidth="1"/>
    <col min="6149" max="6149" width="5" customWidth="1"/>
    <col min="6150" max="6150" width="4.42578125" customWidth="1"/>
    <col min="6151" max="6151" width="5.140625" customWidth="1"/>
    <col min="6152" max="6152" width="2.85546875" customWidth="1"/>
    <col min="6153" max="6153" width="23.7109375" customWidth="1"/>
    <col min="6154" max="6154" width="3" customWidth="1"/>
    <col min="6155" max="6155" width="22.7109375" customWidth="1"/>
    <col min="6156" max="6157" width="3.28515625" customWidth="1"/>
    <col min="6158" max="6158" width="2.85546875" customWidth="1"/>
    <col min="6159" max="6159" width="19.5703125" customWidth="1"/>
    <col min="6160" max="6160" width="2.7109375" customWidth="1"/>
    <col min="6161" max="6161" width="23" customWidth="1"/>
    <col min="6162" max="6162" width="3.42578125" customWidth="1"/>
    <col min="6163" max="6163" width="3.5703125" customWidth="1"/>
    <col min="6400" max="6400" width="3.7109375" customWidth="1"/>
    <col min="6401" max="6401" width="22.7109375" customWidth="1"/>
    <col min="6402" max="6402" width="3.85546875" customWidth="1"/>
    <col min="6403" max="6403" width="4" customWidth="1"/>
    <col min="6404" max="6404" width="3.5703125" customWidth="1"/>
    <col min="6405" max="6405" width="5" customWidth="1"/>
    <col min="6406" max="6406" width="4.42578125" customWidth="1"/>
    <col min="6407" max="6407" width="5.140625" customWidth="1"/>
    <col min="6408" max="6408" width="2.85546875" customWidth="1"/>
    <col min="6409" max="6409" width="23.7109375" customWidth="1"/>
    <col min="6410" max="6410" width="3" customWidth="1"/>
    <col min="6411" max="6411" width="22.7109375" customWidth="1"/>
    <col min="6412" max="6413" width="3.28515625" customWidth="1"/>
    <col min="6414" max="6414" width="2.85546875" customWidth="1"/>
    <col min="6415" max="6415" width="19.5703125" customWidth="1"/>
    <col min="6416" max="6416" width="2.7109375" customWidth="1"/>
    <col min="6417" max="6417" width="23" customWidth="1"/>
    <col min="6418" max="6418" width="3.42578125" customWidth="1"/>
    <col min="6419" max="6419" width="3.5703125" customWidth="1"/>
    <col min="6656" max="6656" width="3.7109375" customWidth="1"/>
    <col min="6657" max="6657" width="22.7109375" customWidth="1"/>
    <col min="6658" max="6658" width="3.85546875" customWidth="1"/>
    <col min="6659" max="6659" width="4" customWidth="1"/>
    <col min="6660" max="6660" width="3.5703125" customWidth="1"/>
    <col min="6661" max="6661" width="5" customWidth="1"/>
    <col min="6662" max="6662" width="4.42578125" customWidth="1"/>
    <col min="6663" max="6663" width="5.140625" customWidth="1"/>
    <col min="6664" max="6664" width="2.85546875" customWidth="1"/>
    <col min="6665" max="6665" width="23.7109375" customWidth="1"/>
    <col min="6666" max="6666" width="3" customWidth="1"/>
    <col min="6667" max="6667" width="22.7109375" customWidth="1"/>
    <col min="6668" max="6669" width="3.28515625" customWidth="1"/>
    <col min="6670" max="6670" width="2.85546875" customWidth="1"/>
    <col min="6671" max="6671" width="19.5703125" customWidth="1"/>
    <col min="6672" max="6672" width="2.7109375" customWidth="1"/>
    <col min="6673" max="6673" width="23" customWidth="1"/>
    <col min="6674" max="6674" width="3.42578125" customWidth="1"/>
    <col min="6675" max="6675" width="3.5703125" customWidth="1"/>
    <col min="6912" max="6912" width="3.7109375" customWidth="1"/>
    <col min="6913" max="6913" width="22.7109375" customWidth="1"/>
    <col min="6914" max="6914" width="3.85546875" customWidth="1"/>
    <col min="6915" max="6915" width="4" customWidth="1"/>
    <col min="6916" max="6916" width="3.5703125" customWidth="1"/>
    <col min="6917" max="6917" width="5" customWidth="1"/>
    <col min="6918" max="6918" width="4.42578125" customWidth="1"/>
    <col min="6919" max="6919" width="5.140625" customWidth="1"/>
    <col min="6920" max="6920" width="2.85546875" customWidth="1"/>
    <col min="6921" max="6921" width="23.7109375" customWidth="1"/>
    <col min="6922" max="6922" width="3" customWidth="1"/>
    <col min="6923" max="6923" width="22.7109375" customWidth="1"/>
    <col min="6924" max="6925" width="3.28515625" customWidth="1"/>
    <col min="6926" max="6926" width="2.85546875" customWidth="1"/>
    <col min="6927" max="6927" width="19.5703125" customWidth="1"/>
    <col min="6928" max="6928" width="2.7109375" customWidth="1"/>
    <col min="6929" max="6929" width="23" customWidth="1"/>
    <col min="6930" max="6930" width="3.42578125" customWidth="1"/>
    <col min="6931" max="6931" width="3.5703125" customWidth="1"/>
    <col min="7168" max="7168" width="3.7109375" customWidth="1"/>
    <col min="7169" max="7169" width="22.7109375" customWidth="1"/>
    <col min="7170" max="7170" width="3.85546875" customWidth="1"/>
    <col min="7171" max="7171" width="4" customWidth="1"/>
    <col min="7172" max="7172" width="3.5703125" customWidth="1"/>
    <col min="7173" max="7173" width="5" customWidth="1"/>
    <col min="7174" max="7174" width="4.42578125" customWidth="1"/>
    <col min="7175" max="7175" width="5.140625" customWidth="1"/>
    <col min="7176" max="7176" width="2.85546875" customWidth="1"/>
    <col min="7177" max="7177" width="23.7109375" customWidth="1"/>
    <col min="7178" max="7178" width="3" customWidth="1"/>
    <col min="7179" max="7179" width="22.7109375" customWidth="1"/>
    <col min="7180" max="7181" width="3.28515625" customWidth="1"/>
    <col min="7182" max="7182" width="2.85546875" customWidth="1"/>
    <col min="7183" max="7183" width="19.5703125" customWidth="1"/>
    <col min="7184" max="7184" width="2.7109375" customWidth="1"/>
    <col min="7185" max="7185" width="23" customWidth="1"/>
    <col min="7186" max="7186" width="3.42578125" customWidth="1"/>
    <col min="7187" max="7187" width="3.5703125" customWidth="1"/>
    <col min="7424" max="7424" width="3.7109375" customWidth="1"/>
    <col min="7425" max="7425" width="22.7109375" customWidth="1"/>
    <col min="7426" max="7426" width="3.85546875" customWidth="1"/>
    <col min="7427" max="7427" width="4" customWidth="1"/>
    <col min="7428" max="7428" width="3.5703125" customWidth="1"/>
    <col min="7429" max="7429" width="5" customWidth="1"/>
    <col min="7430" max="7430" width="4.42578125" customWidth="1"/>
    <col min="7431" max="7431" width="5.140625" customWidth="1"/>
    <col min="7432" max="7432" width="2.85546875" customWidth="1"/>
    <col min="7433" max="7433" width="23.7109375" customWidth="1"/>
    <col min="7434" max="7434" width="3" customWidth="1"/>
    <col min="7435" max="7435" width="22.7109375" customWidth="1"/>
    <col min="7436" max="7437" width="3.28515625" customWidth="1"/>
    <col min="7438" max="7438" width="2.85546875" customWidth="1"/>
    <col min="7439" max="7439" width="19.5703125" customWidth="1"/>
    <col min="7440" max="7440" width="2.7109375" customWidth="1"/>
    <col min="7441" max="7441" width="23" customWidth="1"/>
    <col min="7442" max="7442" width="3.42578125" customWidth="1"/>
    <col min="7443" max="7443" width="3.5703125" customWidth="1"/>
    <col min="7680" max="7680" width="3.7109375" customWidth="1"/>
    <col min="7681" max="7681" width="22.7109375" customWidth="1"/>
    <col min="7682" max="7682" width="3.85546875" customWidth="1"/>
    <col min="7683" max="7683" width="4" customWidth="1"/>
    <col min="7684" max="7684" width="3.5703125" customWidth="1"/>
    <col min="7685" max="7685" width="5" customWidth="1"/>
    <col min="7686" max="7686" width="4.42578125" customWidth="1"/>
    <col min="7687" max="7687" width="5.140625" customWidth="1"/>
    <col min="7688" max="7688" width="2.85546875" customWidth="1"/>
    <col min="7689" max="7689" width="23.7109375" customWidth="1"/>
    <col min="7690" max="7690" width="3" customWidth="1"/>
    <col min="7691" max="7691" width="22.7109375" customWidth="1"/>
    <col min="7692" max="7693" width="3.28515625" customWidth="1"/>
    <col min="7694" max="7694" width="2.85546875" customWidth="1"/>
    <col min="7695" max="7695" width="19.5703125" customWidth="1"/>
    <col min="7696" max="7696" width="2.7109375" customWidth="1"/>
    <col min="7697" max="7697" width="23" customWidth="1"/>
    <col min="7698" max="7698" width="3.42578125" customWidth="1"/>
    <col min="7699" max="7699" width="3.5703125" customWidth="1"/>
    <col min="7936" max="7936" width="3.7109375" customWidth="1"/>
    <col min="7937" max="7937" width="22.7109375" customWidth="1"/>
    <col min="7938" max="7938" width="3.85546875" customWidth="1"/>
    <col min="7939" max="7939" width="4" customWidth="1"/>
    <col min="7940" max="7940" width="3.5703125" customWidth="1"/>
    <col min="7941" max="7941" width="5" customWidth="1"/>
    <col min="7942" max="7942" width="4.42578125" customWidth="1"/>
    <col min="7943" max="7943" width="5.140625" customWidth="1"/>
    <col min="7944" max="7944" width="2.85546875" customWidth="1"/>
    <col min="7945" max="7945" width="23.7109375" customWidth="1"/>
    <col min="7946" max="7946" width="3" customWidth="1"/>
    <col min="7947" max="7947" width="22.7109375" customWidth="1"/>
    <col min="7948" max="7949" width="3.28515625" customWidth="1"/>
    <col min="7950" max="7950" width="2.85546875" customWidth="1"/>
    <col min="7951" max="7951" width="19.5703125" customWidth="1"/>
    <col min="7952" max="7952" width="2.7109375" customWidth="1"/>
    <col min="7953" max="7953" width="23" customWidth="1"/>
    <col min="7954" max="7954" width="3.42578125" customWidth="1"/>
    <col min="7955" max="7955" width="3.5703125" customWidth="1"/>
    <col min="8192" max="8192" width="3.7109375" customWidth="1"/>
    <col min="8193" max="8193" width="22.7109375" customWidth="1"/>
    <col min="8194" max="8194" width="3.85546875" customWidth="1"/>
    <col min="8195" max="8195" width="4" customWidth="1"/>
    <col min="8196" max="8196" width="3.5703125" customWidth="1"/>
    <col min="8197" max="8197" width="5" customWidth="1"/>
    <col min="8198" max="8198" width="4.42578125" customWidth="1"/>
    <col min="8199" max="8199" width="5.140625" customWidth="1"/>
    <col min="8200" max="8200" width="2.85546875" customWidth="1"/>
    <col min="8201" max="8201" width="23.7109375" customWidth="1"/>
    <col min="8202" max="8202" width="3" customWidth="1"/>
    <col min="8203" max="8203" width="22.7109375" customWidth="1"/>
    <col min="8204" max="8205" width="3.28515625" customWidth="1"/>
    <col min="8206" max="8206" width="2.85546875" customWidth="1"/>
    <col min="8207" max="8207" width="19.5703125" customWidth="1"/>
    <col min="8208" max="8208" width="2.7109375" customWidth="1"/>
    <col min="8209" max="8209" width="23" customWidth="1"/>
    <col min="8210" max="8210" width="3.42578125" customWidth="1"/>
    <col min="8211" max="8211" width="3.5703125" customWidth="1"/>
    <col min="8448" max="8448" width="3.7109375" customWidth="1"/>
    <col min="8449" max="8449" width="22.7109375" customWidth="1"/>
    <col min="8450" max="8450" width="3.85546875" customWidth="1"/>
    <col min="8451" max="8451" width="4" customWidth="1"/>
    <col min="8452" max="8452" width="3.5703125" customWidth="1"/>
    <col min="8453" max="8453" width="5" customWidth="1"/>
    <col min="8454" max="8454" width="4.42578125" customWidth="1"/>
    <col min="8455" max="8455" width="5.140625" customWidth="1"/>
    <col min="8456" max="8456" width="2.85546875" customWidth="1"/>
    <col min="8457" max="8457" width="23.7109375" customWidth="1"/>
    <col min="8458" max="8458" width="3" customWidth="1"/>
    <col min="8459" max="8459" width="22.7109375" customWidth="1"/>
    <col min="8460" max="8461" width="3.28515625" customWidth="1"/>
    <col min="8462" max="8462" width="2.85546875" customWidth="1"/>
    <col min="8463" max="8463" width="19.5703125" customWidth="1"/>
    <col min="8464" max="8464" width="2.7109375" customWidth="1"/>
    <col min="8465" max="8465" width="23" customWidth="1"/>
    <col min="8466" max="8466" width="3.42578125" customWidth="1"/>
    <col min="8467" max="8467" width="3.5703125" customWidth="1"/>
    <col min="8704" max="8704" width="3.7109375" customWidth="1"/>
    <col min="8705" max="8705" width="22.7109375" customWidth="1"/>
    <col min="8706" max="8706" width="3.85546875" customWidth="1"/>
    <col min="8707" max="8707" width="4" customWidth="1"/>
    <col min="8708" max="8708" width="3.5703125" customWidth="1"/>
    <col min="8709" max="8709" width="5" customWidth="1"/>
    <col min="8710" max="8710" width="4.42578125" customWidth="1"/>
    <col min="8711" max="8711" width="5.140625" customWidth="1"/>
    <col min="8712" max="8712" width="2.85546875" customWidth="1"/>
    <col min="8713" max="8713" width="23.7109375" customWidth="1"/>
    <col min="8714" max="8714" width="3" customWidth="1"/>
    <col min="8715" max="8715" width="22.7109375" customWidth="1"/>
    <col min="8716" max="8717" width="3.28515625" customWidth="1"/>
    <col min="8718" max="8718" width="2.85546875" customWidth="1"/>
    <col min="8719" max="8719" width="19.5703125" customWidth="1"/>
    <col min="8720" max="8720" width="2.7109375" customWidth="1"/>
    <col min="8721" max="8721" width="23" customWidth="1"/>
    <col min="8722" max="8722" width="3.42578125" customWidth="1"/>
    <col min="8723" max="8723" width="3.5703125" customWidth="1"/>
    <col min="8960" max="8960" width="3.7109375" customWidth="1"/>
    <col min="8961" max="8961" width="22.7109375" customWidth="1"/>
    <col min="8962" max="8962" width="3.85546875" customWidth="1"/>
    <col min="8963" max="8963" width="4" customWidth="1"/>
    <col min="8964" max="8964" width="3.5703125" customWidth="1"/>
    <col min="8965" max="8965" width="5" customWidth="1"/>
    <col min="8966" max="8966" width="4.42578125" customWidth="1"/>
    <col min="8967" max="8967" width="5.140625" customWidth="1"/>
    <col min="8968" max="8968" width="2.85546875" customWidth="1"/>
    <col min="8969" max="8969" width="23.7109375" customWidth="1"/>
    <col min="8970" max="8970" width="3" customWidth="1"/>
    <col min="8971" max="8971" width="22.7109375" customWidth="1"/>
    <col min="8972" max="8973" width="3.28515625" customWidth="1"/>
    <col min="8974" max="8974" width="2.85546875" customWidth="1"/>
    <col min="8975" max="8975" width="19.5703125" customWidth="1"/>
    <col min="8976" max="8976" width="2.7109375" customWidth="1"/>
    <col min="8977" max="8977" width="23" customWidth="1"/>
    <col min="8978" max="8978" width="3.42578125" customWidth="1"/>
    <col min="8979" max="8979" width="3.5703125" customWidth="1"/>
    <col min="9216" max="9216" width="3.7109375" customWidth="1"/>
    <col min="9217" max="9217" width="22.7109375" customWidth="1"/>
    <col min="9218" max="9218" width="3.85546875" customWidth="1"/>
    <col min="9219" max="9219" width="4" customWidth="1"/>
    <col min="9220" max="9220" width="3.5703125" customWidth="1"/>
    <col min="9221" max="9221" width="5" customWidth="1"/>
    <col min="9222" max="9222" width="4.42578125" customWidth="1"/>
    <col min="9223" max="9223" width="5.140625" customWidth="1"/>
    <col min="9224" max="9224" width="2.85546875" customWidth="1"/>
    <col min="9225" max="9225" width="23.7109375" customWidth="1"/>
    <col min="9226" max="9226" width="3" customWidth="1"/>
    <col min="9227" max="9227" width="22.7109375" customWidth="1"/>
    <col min="9228" max="9229" width="3.28515625" customWidth="1"/>
    <col min="9230" max="9230" width="2.85546875" customWidth="1"/>
    <col min="9231" max="9231" width="19.5703125" customWidth="1"/>
    <col min="9232" max="9232" width="2.7109375" customWidth="1"/>
    <col min="9233" max="9233" width="23" customWidth="1"/>
    <col min="9234" max="9234" width="3.42578125" customWidth="1"/>
    <col min="9235" max="9235" width="3.5703125" customWidth="1"/>
    <col min="9472" max="9472" width="3.7109375" customWidth="1"/>
    <col min="9473" max="9473" width="22.7109375" customWidth="1"/>
    <col min="9474" max="9474" width="3.85546875" customWidth="1"/>
    <col min="9475" max="9475" width="4" customWidth="1"/>
    <col min="9476" max="9476" width="3.5703125" customWidth="1"/>
    <col min="9477" max="9477" width="5" customWidth="1"/>
    <col min="9478" max="9478" width="4.42578125" customWidth="1"/>
    <col min="9479" max="9479" width="5.140625" customWidth="1"/>
    <col min="9480" max="9480" width="2.85546875" customWidth="1"/>
    <col min="9481" max="9481" width="23.7109375" customWidth="1"/>
    <col min="9482" max="9482" width="3" customWidth="1"/>
    <col min="9483" max="9483" width="22.7109375" customWidth="1"/>
    <col min="9484" max="9485" width="3.28515625" customWidth="1"/>
    <col min="9486" max="9486" width="2.85546875" customWidth="1"/>
    <col min="9487" max="9487" width="19.5703125" customWidth="1"/>
    <col min="9488" max="9488" width="2.7109375" customWidth="1"/>
    <col min="9489" max="9489" width="23" customWidth="1"/>
    <col min="9490" max="9490" width="3.42578125" customWidth="1"/>
    <col min="9491" max="9491" width="3.5703125" customWidth="1"/>
    <col min="9728" max="9728" width="3.7109375" customWidth="1"/>
    <col min="9729" max="9729" width="22.7109375" customWidth="1"/>
    <col min="9730" max="9730" width="3.85546875" customWidth="1"/>
    <col min="9731" max="9731" width="4" customWidth="1"/>
    <col min="9732" max="9732" width="3.5703125" customWidth="1"/>
    <col min="9733" max="9733" width="5" customWidth="1"/>
    <col min="9734" max="9734" width="4.42578125" customWidth="1"/>
    <col min="9735" max="9735" width="5.140625" customWidth="1"/>
    <col min="9736" max="9736" width="2.85546875" customWidth="1"/>
    <col min="9737" max="9737" width="23.7109375" customWidth="1"/>
    <col min="9738" max="9738" width="3" customWidth="1"/>
    <col min="9739" max="9739" width="22.7109375" customWidth="1"/>
    <col min="9740" max="9741" width="3.28515625" customWidth="1"/>
    <col min="9742" max="9742" width="2.85546875" customWidth="1"/>
    <col min="9743" max="9743" width="19.5703125" customWidth="1"/>
    <col min="9744" max="9744" width="2.7109375" customWidth="1"/>
    <col min="9745" max="9745" width="23" customWidth="1"/>
    <col min="9746" max="9746" width="3.42578125" customWidth="1"/>
    <col min="9747" max="9747" width="3.5703125" customWidth="1"/>
    <col min="9984" max="9984" width="3.7109375" customWidth="1"/>
    <col min="9985" max="9985" width="22.7109375" customWidth="1"/>
    <col min="9986" max="9986" width="3.85546875" customWidth="1"/>
    <col min="9987" max="9987" width="4" customWidth="1"/>
    <col min="9988" max="9988" width="3.5703125" customWidth="1"/>
    <col min="9989" max="9989" width="5" customWidth="1"/>
    <col min="9990" max="9990" width="4.42578125" customWidth="1"/>
    <col min="9991" max="9991" width="5.140625" customWidth="1"/>
    <col min="9992" max="9992" width="2.85546875" customWidth="1"/>
    <col min="9993" max="9993" width="23.7109375" customWidth="1"/>
    <col min="9994" max="9994" width="3" customWidth="1"/>
    <col min="9995" max="9995" width="22.7109375" customWidth="1"/>
    <col min="9996" max="9997" width="3.28515625" customWidth="1"/>
    <col min="9998" max="9998" width="2.85546875" customWidth="1"/>
    <col min="9999" max="9999" width="19.5703125" customWidth="1"/>
    <col min="10000" max="10000" width="2.7109375" customWidth="1"/>
    <col min="10001" max="10001" width="23" customWidth="1"/>
    <col min="10002" max="10002" width="3.42578125" customWidth="1"/>
    <col min="10003" max="10003" width="3.5703125" customWidth="1"/>
    <col min="10240" max="10240" width="3.7109375" customWidth="1"/>
    <col min="10241" max="10241" width="22.7109375" customWidth="1"/>
    <col min="10242" max="10242" width="3.85546875" customWidth="1"/>
    <col min="10243" max="10243" width="4" customWidth="1"/>
    <col min="10244" max="10244" width="3.5703125" customWidth="1"/>
    <col min="10245" max="10245" width="5" customWidth="1"/>
    <col min="10246" max="10246" width="4.42578125" customWidth="1"/>
    <col min="10247" max="10247" width="5.140625" customWidth="1"/>
    <col min="10248" max="10248" width="2.85546875" customWidth="1"/>
    <col min="10249" max="10249" width="23.7109375" customWidth="1"/>
    <col min="10250" max="10250" width="3" customWidth="1"/>
    <col min="10251" max="10251" width="22.7109375" customWidth="1"/>
    <col min="10252" max="10253" width="3.28515625" customWidth="1"/>
    <col min="10254" max="10254" width="2.85546875" customWidth="1"/>
    <col min="10255" max="10255" width="19.5703125" customWidth="1"/>
    <col min="10256" max="10256" width="2.7109375" customWidth="1"/>
    <col min="10257" max="10257" width="23" customWidth="1"/>
    <col min="10258" max="10258" width="3.42578125" customWidth="1"/>
    <col min="10259" max="10259" width="3.5703125" customWidth="1"/>
    <col min="10496" max="10496" width="3.7109375" customWidth="1"/>
    <col min="10497" max="10497" width="22.7109375" customWidth="1"/>
    <col min="10498" max="10498" width="3.85546875" customWidth="1"/>
    <col min="10499" max="10499" width="4" customWidth="1"/>
    <col min="10500" max="10500" width="3.5703125" customWidth="1"/>
    <col min="10501" max="10501" width="5" customWidth="1"/>
    <col min="10502" max="10502" width="4.42578125" customWidth="1"/>
    <col min="10503" max="10503" width="5.140625" customWidth="1"/>
    <col min="10504" max="10504" width="2.85546875" customWidth="1"/>
    <col min="10505" max="10505" width="23.7109375" customWidth="1"/>
    <col min="10506" max="10506" width="3" customWidth="1"/>
    <col min="10507" max="10507" width="22.7109375" customWidth="1"/>
    <col min="10508" max="10509" width="3.28515625" customWidth="1"/>
    <col min="10510" max="10510" width="2.85546875" customWidth="1"/>
    <col min="10511" max="10511" width="19.5703125" customWidth="1"/>
    <col min="10512" max="10512" width="2.7109375" customWidth="1"/>
    <col min="10513" max="10513" width="23" customWidth="1"/>
    <col min="10514" max="10514" width="3.42578125" customWidth="1"/>
    <col min="10515" max="10515" width="3.5703125" customWidth="1"/>
    <col min="10752" max="10752" width="3.7109375" customWidth="1"/>
    <col min="10753" max="10753" width="22.7109375" customWidth="1"/>
    <col min="10754" max="10754" width="3.85546875" customWidth="1"/>
    <col min="10755" max="10755" width="4" customWidth="1"/>
    <col min="10756" max="10756" width="3.5703125" customWidth="1"/>
    <col min="10757" max="10757" width="5" customWidth="1"/>
    <col min="10758" max="10758" width="4.42578125" customWidth="1"/>
    <col min="10759" max="10759" width="5.140625" customWidth="1"/>
    <col min="10760" max="10760" width="2.85546875" customWidth="1"/>
    <col min="10761" max="10761" width="23.7109375" customWidth="1"/>
    <col min="10762" max="10762" width="3" customWidth="1"/>
    <col min="10763" max="10763" width="22.7109375" customWidth="1"/>
    <col min="10764" max="10765" width="3.28515625" customWidth="1"/>
    <col min="10766" max="10766" width="2.85546875" customWidth="1"/>
    <col min="10767" max="10767" width="19.5703125" customWidth="1"/>
    <col min="10768" max="10768" width="2.7109375" customWidth="1"/>
    <col min="10769" max="10769" width="23" customWidth="1"/>
    <col min="10770" max="10770" width="3.42578125" customWidth="1"/>
    <col min="10771" max="10771" width="3.5703125" customWidth="1"/>
    <col min="11008" max="11008" width="3.7109375" customWidth="1"/>
    <col min="11009" max="11009" width="22.7109375" customWidth="1"/>
    <col min="11010" max="11010" width="3.85546875" customWidth="1"/>
    <col min="11011" max="11011" width="4" customWidth="1"/>
    <col min="11012" max="11012" width="3.5703125" customWidth="1"/>
    <col min="11013" max="11013" width="5" customWidth="1"/>
    <col min="11014" max="11014" width="4.42578125" customWidth="1"/>
    <col min="11015" max="11015" width="5.140625" customWidth="1"/>
    <col min="11016" max="11016" width="2.85546875" customWidth="1"/>
    <col min="11017" max="11017" width="23.7109375" customWidth="1"/>
    <col min="11018" max="11018" width="3" customWidth="1"/>
    <col min="11019" max="11019" width="22.7109375" customWidth="1"/>
    <col min="11020" max="11021" width="3.28515625" customWidth="1"/>
    <col min="11022" max="11022" width="2.85546875" customWidth="1"/>
    <col min="11023" max="11023" width="19.5703125" customWidth="1"/>
    <col min="11024" max="11024" width="2.7109375" customWidth="1"/>
    <col min="11025" max="11025" width="23" customWidth="1"/>
    <col min="11026" max="11026" width="3.42578125" customWidth="1"/>
    <col min="11027" max="11027" width="3.5703125" customWidth="1"/>
    <col min="11264" max="11264" width="3.7109375" customWidth="1"/>
    <col min="11265" max="11265" width="22.7109375" customWidth="1"/>
    <col min="11266" max="11266" width="3.85546875" customWidth="1"/>
    <col min="11267" max="11267" width="4" customWidth="1"/>
    <col min="11268" max="11268" width="3.5703125" customWidth="1"/>
    <col min="11269" max="11269" width="5" customWidth="1"/>
    <col min="11270" max="11270" width="4.42578125" customWidth="1"/>
    <col min="11271" max="11271" width="5.140625" customWidth="1"/>
    <col min="11272" max="11272" width="2.85546875" customWidth="1"/>
    <col min="11273" max="11273" width="23.7109375" customWidth="1"/>
    <col min="11274" max="11274" width="3" customWidth="1"/>
    <col min="11275" max="11275" width="22.7109375" customWidth="1"/>
    <col min="11276" max="11277" width="3.28515625" customWidth="1"/>
    <col min="11278" max="11278" width="2.85546875" customWidth="1"/>
    <col min="11279" max="11279" width="19.5703125" customWidth="1"/>
    <col min="11280" max="11280" width="2.7109375" customWidth="1"/>
    <col min="11281" max="11281" width="23" customWidth="1"/>
    <col min="11282" max="11282" width="3.42578125" customWidth="1"/>
    <col min="11283" max="11283" width="3.5703125" customWidth="1"/>
    <col min="11520" max="11520" width="3.7109375" customWidth="1"/>
    <col min="11521" max="11521" width="22.7109375" customWidth="1"/>
    <col min="11522" max="11522" width="3.85546875" customWidth="1"/>
    <col min="11523" max="11523" width="4" customWidth="1"/>
    <col min="11524" max="11524" width="3.5703125" customWidth="1"/>
    <col min="11525" max="11525" width="5" customWidth="1"/>
    <col min="11526" max="11526" width="4.42578125" customWidth="1"/>
    <col min="11527" max="11527" width="5.140625" customWidth="1"/>
    <col min="11528" max="11528" width="2.85546875" customWidth="1"/>
    <col min="11529" max="11529" width="23.7109375" customWidth="1"/>
    <col min="11530" max="11530" width="3" customWidth="1"/>
    <col min="11531" max="11531" width="22.7109375" customWidth="1"/>
    <col min="11532" max="11533" width="3.28515625" customWidth="1"/>
    <col min="11534" max="11534" width="2.85546875" customWidth="1"/>
    <col min="11535" max="11535" width="19.5703125" customWidth="1"/>
    <col min="11536" max="11536" width="2.7109375" customWidth="1"/>
    <col min="11537" max="11537" width="23" customWidth="1"/>
    <col min="11538" max="11538" width="3.42578125" customWidth="1"/>
    <col min="11539" max="11539" width="3.5703125" customWidth="1"/>
    <col min="11776" max="11776" width="3.7109375" customWidth="1"/>
    <col min="11777" max="11777" width="22.7109375" customWidth="1"/>
    <col min="11778" max="11778" width="3.85546875" customWidth="1"/>
    <col min="11779" max="11779" width="4" customWidth="1"/>
    <col min="11780" max="11780" width="3.5703125" customWidth="1"/>
    <col min="11781" max="11781" width="5" customWidth="1"/>
    <col min="11782" max="11782" width="4.42578125" customWidth="1"/>
    <col min="11783" max="11783" width="5.140625" customWidth="1"/>
    <col min="11784" max="11784" width="2.85546875" customWidth="1"/>
    <col min="11785" max="11785" width="23.7109375" customWidth="1"/>
    <col min="11786" max="11786" width="3" customWidth="1"/>
    <col min="11787" max="11787" width="22.7109375" customWidth="1"/>
    <col min="11788" max="11789" width="3.28515625" customWidth="1"/>
    <col min="11790" max="11790" width="2.85546875" customWidth="1"/>
    <col min="11791" max="11791" width="19.5703125" customWidth="1"/>
    <col min="11792" max="11792" width="2.7109375" customWidth="1"/>
    <col min="11793" max="11793" width="23" customWidth="1"/>
    <col min="11794" max="11794" width="3.42578125" customWidth="1"/>
    <col min="11795" max="11795" width="3.5703125" customWidth="1"/>
    <col min="12032" max="12032" width="3.7109375" customWidth="1"/>
    <col min="12033" max="12033" width="22.7109375" customWidth="1"/>
    <col min="12034" max="12034" width="3.85546875" customWidth="1"/>
    <col min="12035" max="12035" width="4" customWidth="1"/>
    <col min="12036" max="12036" width="3.5703125" customWidth="1"/>
    <col min="12037" max="12037" width="5" customWidth="1"/>
    <col min="12038" max="12038" width="4.42578125" customWidth="1"/>
    <col min="12039" max="12039" width="5.140625" customWidth="1"/>
    <col min="12040" max="12040" width="2.85546875" customWidth="1"/>
    <col min="12041" max="12041" width="23.7109375" customWidth="1"/>
    <col min="12042" max="12042" width="3" customWidth="1"/>
    <col min="12043" max="12043" width="22.7109375" customWidth="1"/>
    <col min="12044" max="12045" width="3.28515625" customWidth="1"/>
    <col min="12046" max="12046" width="2.85546875" customWidth="1"/>
    <col min="12047" max="12047" width="19.5703125" customWidth="1"/>
    <col min="12048" max="12048" width="2.7109375" customWidth="1"/>
    <col min="12049" max="12049" width="23" customWidth="1"/>
    <col min="12050" max="12050" width="3.42578125" customWidth="1"/>
    <col min="12051" max="12051" width="3.5703125" customWidth="1"/>
    <col min="12288" max="12288" width="3.7109375" customWidth="1"/>
    <col min="12289" max="12289" width="22.7109375" customWidth="1"/>
    <col min="12290" max="12290" width="3.85546875" customWidth="1"/>
    <col min="12291" max="12291" width="4" customWidth="1"/>
    <col min="12292" max="12292" width="3.5703125" customWidth="1"/>
    <col min="12293" max="12293" width="5" customWidth="1"/>
    <col min="12294" max="12294" width="4.42578125" customWidth="1"/>
    <col min="12295" max="12295" width="5.140625" customWidth="1"/>
    <col min="12296" max="12296" width="2.85546875" customWidth="1"/>
    <col min="12297" max="12297" width="23.7109375" customWidth="1"/>
    <col min="12298" max="12298" width="3" customWidth="1"/>
    <col min="12299" max="12299" width="22.7109375" customWidth="1"/>
    <col min="12300" max="12301" width="3.28515625" customWidth="1"/>
    <col min="12302" max="12302" width="2.85546875" customWidth="1"/>
    <col min="12303" max="12303" width="19.5703125" customWidth="1"/>
    <col min="12304" max="12304" width="2.7109375" customWidth="1"/>
    <col min="12305" max="12305" width="23" customWidth="1"/>
    <col min="12306" max="12306" width="3.42578125" customWidth="1"/>
    <col min="12307" max="12307" width="3.5703125" customWidth="1"/>
    <col min="12544" max="12544" width="3.7109375" customWidth="1"/>
    <col min="12545" max="12545" width="22.7109375" customWidth="1"/>
    <col min="12546" max="12546" width="3.85546875" customWidth="1"/>
    <col min="12547" max="12547" width="4" customWidth="1"/>
    <col min="12548" max="12548" width="3.5703125" customWidth="1"/>
    <col min="12549" max="12549" width="5" customWidth="1"/>
    <col min="12550" max="12550" width="4.42578125" customWidth="1"/>
    <col min="12551" max="12551" width="5.140625" customWidth="1"/>
    <col min="12552" max="12552" width="2.85546875" customWidth="1"/>
    <col min="12553" max="12553" width="23.7109375" customWidth="1"/>
    <col min="12554" max="12554" width="3" customWidth="1"/>
    <col min="12555" max="12555" width="22.7109375" customWidth="1"/>
    <col min="12556" max="12557" width="3.28515625" customWidth="1"/>
    <col min="12558" max="12558" width="2.85546875" customWidth="1"/>
    <col min="12559" max="12559" width="19.5703125" customWidth="1"/>
    <col min="12560" max="12560" width="2.7109375" customWidth="1"/>
    <col min="12561" max="12561" width="23" customWidth="1"/>
    <col min="12562" max="12562" width="3.42578125" customWidth="1"/>
    <col min="12563" max="12563" width="3.5703125" customWidth="1"/>
    <col min="12800" max="12800" width="3.7109375" customWidth="1"/>
    <col min="12801" max="12801" width="22.7109375" customWidth="1"/>
    <col min="12802" max="12802" width="3.85546875" customWidth="1"/>
    <col min="12803" max="12803" width="4" customWidth="1"/>
    <col min="12804" max="12804" width="3.5703125" customWidth="1"/>
    <col min="12805" max="12805" width="5" customWidth="1"/>
    <col min="12806" max="12806" width="4.42578125" customWidth="1"/>
    <col min="12807" max="12807" width="5.140625" customWidth="1"/>
    <col min="12808" max="12808" width="2.85546875" customWidth="1"/>
    <col min="12809" max="12809" width="23.7109375" customWidth="1"/>
    <col min="12810" max="12810" width="3" customWidth="1"/>
    <col min="12811" max="12811" width="22.7109375" customWidth="1"/>
    <col min="12812" max="12813" width="3.28515625" customWidth="1"/>
    <col min="12814" max="12814" width="2.85546875" customWidth="1"/>
    <col min="12815" max="12815" width="19.5703125" customWidth="1"/>
    <col min="12816" max="12816" width="2.7109375" customWidth="1"/>
    <col min="12817" max="12817" width="23" customWidth="1"/>
    <col min="12818" max="12818" width="3.42578125" customWidth="1"/>
    <col min="12819" max="12819" width="3.5703125" customWidth="1"/>
    <col min="13056" max="13056" width="3.7109375" customWidth="1"/>
    <col min="13057" max="13057" width="22.7109375" customWidth="1"/>
    <col min="13058" max="13058" width="3.85546875" customWidth="1"/>
    <col min="13059" max="13059" width="4" customWidth="1"/>
    <col min="13060" max="13060" width="3.5703125" customWidth="1"/>
    <col min="13061" max="13061" width="5" customWidth="1"/>
    <col min="13062" max="13062" width="4.42578125" customWidth="1"/>
    <col min="13063" max="13063" width="5.140625" customWidth="1"/>
    <col min="13064" max="13064" width="2.85546875" customWidth="1"/>
    <col min="13065" max="13065" width="23.7109375" customWidth="1"/>
    <col min="13066" max="13066" width="3" customWidth="1"/>
    <col min="13067" max="13067" width="22.7109375" customWidth="1"/>
    <col min="13068" max="13069" width="3.28515625" customWidth="1"/>
    <col min="13070" max="13070" width="2.85546875" customWidth="1"/>
    <col min="13071" max="13071" width="19.5703125" customWidth="1"/>
    <col min="13072" max="13072" width="2.7109375" customWidth="1"/>
    <col min="13073" max="13073" width="23" customWidth="1"/>
    <col min="13074" max="13074" width="3.42578125" customWidth="1"/>
    <col min="13075" max="13075" width="3.5703125" customWidth="1"/>
    <col min="13312" max="13312" width="3.7109375" customWidth="1"/>
    <col min="13313" max="13313" width="22.7109375" customWidth="1"/>
    <col min="13314" max="13314" width="3.85546875" customWidth="1"/>
    <col min="13315" max="13315" width="4" customWidth="1"/>
    <col min="13316" max="13316" width="3.5703125" customWidth="1"/>
    <col min="13317" max="13317" width="5" customWidth="1"/>
    <col min="13318" max="13318" width="4.42578125" customWidth="1"/>
    <col min="13319" max="13319" width="5.140625" customWidth="1"/>
    <col min="13320" max="13320" width="2.85546875" customWidth="1"/>
    <col min="13321" max="13321" width="23.7109375" customWidth="1"/>
    <col min="13322" max="13322" width="3" customWidth="1"/>
    <col min="13323" max="13323" width="22.7109375" customWidth="1"/>
    <col min="13324" max="13325" width="3.28515625" customWidth="1"/>
    <col min="13326" max="13326" width="2.85546875" customWidth="1"/>
    <col min="13327" max="13327" width="19.5703125" customWidth="1"/>
    <col min="13328" max="13328" width="2.7109375" customWidth="1"/>
    <col min="13329" max="13329" width="23" customWidth="1"/>
    <col min="13330" max="13330" width="3.42578125" customWidth="1"/>
    <col min="13331" max="13331" width="3.5703125" customWidth="1"/>
    <col min="13568" max="13568" width="3.7109375" customWidth="1"/>
    <col min="13569" max="13569" width="22.7109375" customWidth="1"/>
    <col min="13570" max="13570" width="3.85546875" customWidth="1"/>
    <col min="13571" max="13571" width="4" customWidth="1"/>
    <col min="13572" max="13572" width="3.5703125" customWidth="1"/>
    <col min="13573" max="13573" width="5" customWidth="1"/>
    <col min="13574" max="13574" width="4.42578125" customWidth="1"/>
    <col min="13575" max="13575" width="5.140625" customWidth="1"/>
    <col min="13576" max="13576" width="2.85546875" customWidth="1"/>
    <col min="13577" max="13577" width="23.7109375" customWidth="1"/>
    <col min="13578" max="13578" width="3" customWidth="1"/>
    <col min="13579" max="13579" width="22.7109375" customWidth="1"/>
    <col min="13580" max="13581" width="3.28515625" customWidth="1"/>
    <col min="13582" max="13582" width="2.85546875" customWidth="1"/>
    <col min="13583" max="13583" width="19.5703125" customWidth="1"/>
    <col min="13584" max="13584" width="2.7109375" customWidth="1"/>
    <col min="13585" max="13585" width="23" customWidth="1"/>
    <col min="13586" max="13586" width="3.42578125" customWidth="1"/>
    <col min="13587" max="13587" width="3.5703125" customWidth="1"/>
    <col min="13824" max="13824" width="3.7109375" customWidth="1"/>
    <col min="13825" max="13825" width="22.7109375" customWidth="1"/>
    <col min="13826" max="13826" width="3.85546875" customWidth="1"/>
    <col min="13827" max="13827" width="4" customWidth="1"/>
    <col min="13828" max="13828" width="3.5703125" customWidth="1"/>
    <col min="13829" max="13829" width="5" customWidth="1"/>
    <col min="13830" max="13830" width="4.42578125" customWidth="1"/>
    <col min="13831" max="13831" width="5.140625" customWidth="1"/>
    <col min="13832" max="13832" width="2.85546875" customWidth="1"/>
    <col min="13833" max="13833" width="23.7109375" customWidth="1"/>
    <col min="13834" max="13834" width="3" customWidth="1"/>
    <col min="13835" max="13835" width="22.7109375" customWidth="1"/>
    <col min="13836" max="13837" width="3.28515625" customWidth="1"/>
    <col min="13838" max="13838" width="2.85546875" customWidth="1"/>
    <col min="13839" max="13839" width="19.5703125" customWidth="1"/>
    <col min="13840" max="13840" width="2.7109375" customWidth="1"/>
    <col min="13841" max="13841" width="23" customWidth="1"/>
    <col min="13842" max="13842" width="3.42578125" customWidth="1"/>
    <col min="13843" max="13843" width="3.5703125" customWidth="1"/>
    <col min="14080" max="14080" width="3.7109375" customWidth="1"/>
    <col min="14081" max="14081" width="22.7109375" customWidth="1"/>
    <col min="14082" max="14082" width="3.85546875" customWidth="1"/>
    <col min="14083" max="14083" width="4" customWidth="1"/>
    <col min="14084" max="14084" width="3.5703125" customWidth="1"/>
    <col min="14085" max="14085" width="5" customWidth="1"/>
    <col min="14086" max="14086" width="4.42578125" customWidth="1"/>
    <col min="14087" max="14087" width="5.140625" customWidth="1"/>
    <col min="14088" max="14088" width="2.85546875" customWidth="1"/>
    <col min="14089" max="14089" width="23.7109375" customWidth="1"/>
    <col min="14090" max="14090" width="3" customWidth="1"/>
    <col min="14091" max="14091" width="22.7109375" customWidth="1"/>
    <col min="14092" max="14093" width="3.28515625" customWidth="1"/>
    <col min="14094" max="14094" width="2.85546875" customWidth="1"/>
    <col min="14095" max="14095" width="19.5703125" customWidth="1"/>
    <col min="14096" max="14096" width="2.7109375" customWidth="1"/>
    <col min="14097" max="14097" width="23" customWidth="1"/>
    <col min="14098" max="14098" width="3.42578125" customWidth="1"/>
    <col min="14099" max="14099" width="3.5703125" customWidth="1"/>
    <col min="14336" max="14336" width="3.7109375" customWidth="1"/>
    <col min="14337" max="14337" width="22.7109375" customWidth="1"/>
    <col min="14338" max="14338" width="3.85546875" customWidth="1"/>
    <col min="14339" max="14339" width="4" customWidth="1"/>
    <col min="14340" max="14340" width="3.5703125" customWidth="1"/>
    <col min="14341" max="14341" width="5" customWidth="1"/>
    <col min="14342" max="14342" width="4.42578125" customWidth="1"/>
    <col min="14343" max="14343" width="5.140625" customWidth="1"/>
    <col min="14344" max="14344" width="2.85546875" customWidth="1"/>
    <col min="14345" max="14345" width="23.7109375" customWidth="1"/>
    <col min="14346" max="14346" width="3" customWidth="1"/>
    <col min="14347" max="14347" width="22.7109375" customWidth="1"/>
    <col min="14348" max="14349" width="3.28515625" customWidth="1"/>
    <col min="14350" max="14350" width="2.85546875" customWidth="1"/>
    <col min="14351" max="14351" width="19.5703125" customWidth="1"/>
    <col min="14352" max="14352" width="2.7109375" customWidth="1"/>
    <col min="14353" max="14353" width="23" customWidth="1"/>
    <col min="14354" max="14354" width="3.42578125" customWidth="1"/>
    <col min="14355" max="14355" width="3.5703125" customWidth="1"/>
    <col min="14592" max="14592" width="3.7109375" customWidth="1"/>
    <col min="14593" max="14593" width="22.7109375" customWidth="1"/>
    <col min="14594" max="14594" width="3.85546875" customWidth="1"/>
    <col min="14595" max="14595" width="4" customWidth="1"/>
    <col min="14596" max="14596" width="3.5703125" customWidth="1"/>
    <col min="14597" max="14597" width="5" customWidth="1"/>
    <col min="14598" max="14598" width="4.42578125" customWidth="1"/>
    <col min="14599" max="14599" width="5.140625" customWidth="1"/>
    <col min="14600" max="14600" width="2.85546875" customWidth="1"/>
    <col min="14601" max="14601" width="23.7109375" customWidth="1"/>
    <col min="14602" max="14602" width="3" customWidth="1"/>
    <col min="14603" max="14603" width="22.7109375" customWidth="1"/>
    <col min="14604" max="14605" width="3.28515625" customWidth="1"/>
    <col min="14606" max="14606" width="2.85546875" customWidth="1"/>
    <col min="14607" max="14607" width="19.5703125" customWidth="1"/>
    <col min="14608" max="14608" width="2.7109375" customWidth="1"/>
    <col min="14609" max="14609" width="23" customWidth="1"/>
    <col min="14610" max="14610" width="3.42578125" customWidth="1"/>
    <col min="14611" max="14611" width="3.5703125" customWidth="1"/>
    <col min="14848" max="14848" width="3.7109375" customWidth="1"/>
    <col min="14849" max="14849" width="22.7109375" customWidth="1"/>
    <col min="14850" max="14850" width="3.85546875" customWidth="1"/>
    <col min="14851" max="14851" width="4" customWidth="1"/>
    <col min="14852" max="14852" width="3.5703125" customWidth="1"/>
    <col min="14853" max="14853" width="5" customWidth="1"/>
    <col min="14854" max="14854" width="4.42578125" customWidth="1"/>
    <col min="14855" max="14855" width="5.140625" customWidth="1"/>
    <col min="14856" max="14856" width="2.85546875" customWidth="1"/>
    <col min="14857" max="14857" width="23.7109375" customWidth="1"/>
    <col min="14858" max="14858" width="3" customWidth="1"/>
    <col min="14859" max="14859" width="22.7109375" customWidth="1"/>
    <col min="14860" max="14861" width="3.28515625" customWidth="1"/>
    <col min="14862" max="14862" width="2.85546875" customWidth="1"/>
    <col min="14863" max="14863" width="19.5703125" customWidth="1"/>
    <col min="14864" max="14864" width="2.7109375" customWidth="1"/>
    <col min="14865" max="14865" width="23" customWidth="1"/>
    <col min="14866" max="14866" width="3.42578125" customWidth="1"/>
    <col min="14867" max="14867" width="3.5703125" customWidth="1"/>
    <col min="15104" max="15104" width="3.7109375" customWidth="1"/>
    <col min="15105" max="15105" width="22.7109375" customWidth="1"/>
    <col min="15106" max="15106" width="3.85546875" customWidth="1"/>
    <col min="15107" max="15107" width="4" customWidth="1"/>
    <col min="15108" max="15108" width="3.5703125" customWidth="1"/>
    <col min="15109" max="15109" width="5" customWidth="1"/>
    <col min="15110" max="15110" width="4.42578125" customWidth="1"/>
    <col min="15111" max="15111" width="5.140625" customWidth="1"/>
    <col min="15112" max="15112" width="2.85546875" customWidth="1"/>
    <col min="15113" max="15113" width="23.7109375" customWidth="1"/>
    <col min="15114" max="15114" width="3" customWidth="1"/>
    <col min="15115" max="15115" width="22.7109375" customWidth="1"/>
    <col min="15116" max="15117" width="3.28515625" customWidth="1"/>
    <col min="15118" max="15118" width="2.85546875" customWidth="1"/>
    <col min="15119" max="15119" width="19.5703125" customWidth="1"/>
    <col min="15120" max="15120" width="2.7109375" customWidth="1"/>
    <col min="15121" max="15121" width="23" customWidth="1"/>
    <col min="15122" max="15122" width="3.42578125" customWidth="1"/>
    <col min="15123" max="15123" width="3.5703125" customWidth="1"/>
    <col min="15360" max="15360" width="3.7109375" customWidth="1"/>
    <col min="15361" max="15361" width="22.7109375" customWidth="1"/>
    <col min="15362" max="15362" width="3.85546875" customWidth="1"/>
    <col min="15363" max="15363" width="4" customWidth="1"/>
    <col min="15364" max="15364" width="3.5703125" customWidth="1"/>
    <col min="15365" max="15365" width="5" customWidth="1"/>
    <col min="15366" max="15366" width="4.42578125" customWidth="1"/>
    <col min="15367" max="15367" width="5.140625" customWidth="1"/>
    <col min="15368" max="15368" width="2.85546875" customWidth="1"/>
    <col min="15369" max="15369" width="23.7109375" customWidth="1"/>
    <col min="15370" max="15370" width="3" customWidth="1"/>
    <col min="15371" max="15371" width="22.7109375" customWidth="1"/>
    <col min="15372" max="15373" width="3.28515625" customWidth="1"/>
    <col min="15374" max="15374" width="2.85546875" customWidth="1"/>
    <col min="15375" max="15375" width="19.5703125" customWidth="1"/>
    <col min="15376" max="15376" width="2.7109375" customWidth="1"/>
    <col min="15377" max="15377" width="23" customWidth="1"/>
    <col min="15378" max="15378" width="3.42578125" customWidth="1"/>
    <col min="15379" max="15379" width="3.5703125" customWidth="1"/>
    <col min="15616" max="15616" width="3.7109375" customWidth="1"/>
    <col min="15617" max="15617" width="22.7109375" customWidth="1"/>
    <col min="15618" max="15618" width="3.85546875" customWidth="1"/>
    <col min="15619" max="15619" width="4" customWidth="1"/>
    <col min="15620" max="15620" width="3.5703125" customWidth="1"/>
    <col min="15621" max="15621" width="5" customWidth="1"/>
    <col min="15622" max="15622" width="4.42578125" customWidth="1"/>
    <col min="15623" max="15623" width="5.140625" customWidth="1"/>
    <col min="15624" max="15624" width="2.85546875" customWidth="1"/>
    <col min="15625" max="15625" width="23.7109375" customWidth="1"/>
    <col min="15626" max="15626" width="3" customWidth="1"/>
    <col min="15627" max="15627" width="22.7109375" customWidth="1"/>
    <col min="15628" max="15629" width="3.28515625" customWidth="1"/>
    <col min="15630" max="15630" width="2.85546875" customWidth="1"/>
    <col min="15631" max="15631" width="19.5703125" customWidth="1"/>
    <col min="15632" max="15632" width="2.7109375" customWidth="1"/>
    <col min="15633" max="15633" width="23" customWidth="1"/>
    <col min="15634" max="15634" width="3.42578125" customWidth="1"/>
    <col min="15635" max="15635" width="3.5703125" customWidth="1"/>
    <col min="15872" max="15872" width="3.7109375" customWidth="1"/>
    <col min="15873" max="15873" width="22.7109375" customWidth="1"/>
    <col min="15874" max="15874" width="3.85546875" customWidth="1"/>
    <col min="15875" max="15875" width="4" customWidth="1"/>
    <col min="15876" max="15876" width="3.5703125" customWidth="1"/>
    <col min="15877" max="15877" width="5" customWidth="1"/>
    <col min="15878" max="15878" width="4.42578125" customWidth="1"/>
    <col min="15879" max="15879" width="5.140625" customWidth="1"/>
    <col min="15880" max="15880" width="2.85546875" customWidth="1"/>
    <col min="15881" max="15881" width="23.7109375" customWidth="1"/>
    <col min="15882" max="15882" width="3" customWidth="1"/>
    <col min="15883" max="15883" width="22.7109375" customWidth="1"/>
    <col min="15884" max="15885" width="3.28515625" customWidth="1"/>
    <col min="15886" max="15886" width="2.85546875" customWidth="1"/>
    <col min="15887" max="15887" width="19.5703125" customWidth="1"/>
    <col min="15888" max="15888" width="2.7109375" customWidth="1"/>
    <col min="15889" max="15889" width="23" customWidth="1"/>
    <col min="15890" max="15890" width="3.42578125" customWidth="1"/>
    <col min="15891" max="15891" width="3.5703125" customWidth="1"/>
    <col min="16128" max="16128" width="3.7109375" customWidth="1"/>
    <col min="16129" max="16129" width="22.7109375" customWidth="1"/>
    <col min="16130" max="16130" width="3.85546875" customWidth="1"/>
    <col min="16131" max="16131" width="4" customWidth="1"/>
    <col min="16132" max="16132" width="3.5703125" customWidth="1"/>
    <col min="16133" max="16133" width="5" customWidth="1"/>
    <col min="16134" max="16134" width="4.42578125" customWidth="1"/>
    <col min="16135" max="16135" width="5.140625" customWidth="1"/>
    <col min="16136" max="16136" width="2.85546875" customWidth="1"/>
    <col min="16137" max="16137" width="23.7109375" customWidth="1"/>
    <col min="16138" max="16138" width="3" customWidth="1"/>
    <col min="16139" max="16139" width="22.7109375" customWidth="1"/>
    <col min="16140" max="16141" width="3.28515625" customWidth="1"/>
    <col min="16142" max="16142" width="2.85546875" customWidth="1"/>
    <col min="16143" max="16143" width="19.5703125" customWidth="1"/>
    <col min="16144" max="16144" width="2.7109375" customWidth="1"/>
    <col min="16145" max="16145" width="23" customWidth="1"/>
    <col min="16146" max="16146" width="3.42578125" customWidth="1"/>
    <col min="16147" max="16147" width="3.5703125" customWidth="1"/>
  </cols>
  <sheetData>
    <row r="1" spans="1:18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>
      <c r="A3" s="30"/>
      <c r="B3" s="150" t="s">
        <v>47</v>
      </c>
      <c r="C3" s="30"/>
      <c r="D3" s="28"/>
      <c r="E3" s="28"/>
      <c r="F3" s="28"/>
      <c r="G3" s="28"/>
      <c r="H3" s="28"/>
      <c r="I3" s="28"/>
      <c r="J3" s="28"/>
      <c r="K3" s="28"/>
      <c r="L3" s="150"/>
      <c r="M3" s="30"/>
      <c r="N3" s="30"/>
      <c r="O3" s="30"/>
      <c r="P3" s="30"/>
      <c r="Q3" s="30"/>
      <c r="R3" s="30"/>
    </row>
    <row r="4" spans="1: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3" customFormat="1">
      <c r="A5" s="5"/>
      <c r="B5" s="66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5"/>
      <c r="R5" s="5"/>
    </row>
    <row r="6" spans="1:18" s="3" customFormat="1">
      <c r="A6" s="5"/>
      <c r="B6" s="66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68"/>
      <c r="Q6" s="5"/>
      <c r="R6" s="5"/>
    </row>
    <row r="7" spans="1:18" s="3" customFormat="1">
      <c r="A7" s="5"/>
      <c r="B7" s="66" t="s">
        <v>22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68"/>
      <c r="Q7" s="5"/>
      <c r="R7" s="5"/>
    </row>
    <row r="8" spans="1:18">
      <c r="A8" s="30"/>
      <c r="B8" s="66" t="s">
        <v>23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48"/>
      <c r="P8" s="173"/>
      <c r="Q8" s="30"/>
      <c r="R8" s="30"/>
    </row>
    <row r="9" spans="1:18">
      <c r="A9" s="30"/>
      <c r="B9" s="30"/>
      <c r="C9" s="30"/>
      <c r="D9" s="30"/>
      <c r="E9" s="30"/>
      <c r="F9" s="30"/>
      <c r="G9" s="5"/>
      <c r="H9" s="5"/>
      <c r="I9" s="5"/>
      <c r="J9" s="5"/>
      <c r="K9" s="5"/>
      <c r="L9" s="5"/>
      <c r="M9" s="5"/>
      <c r="N9" s="5"/>
      <c r="O9" s="30"/>
      <c r="P9" s="30"/>
      <c r="Q9" s="30"/>
      <c r="R9" s="30"/>
    </row>
    <row r="10" spans="1:18" s="3" customFormat="1">
      <c r="A10" s="5"/>
      <c r="B10" s="29" t="s">
        <v>15</v>
      </c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3" customFormat="1" ht="15.7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3" customFormat="1" ht="15.75" thickBot="1">
      <c r="A12" s="149"/>
      <c r="B12" s="234" t="s">
        <v>27</v>
      </c>
      <c r="C12" s="235"/>
      <c r="D12" s="51" t="s">
        <v>1</v>
      </c>
      <c r="E12" s="51" t="s">
        <v>2</v>
      </c>
      <c r="F12" s="51" t="s">
        <v>3</v>
      </c>
      <c r="G12" s="51" t="s">
        <v>4</v>
      </c>
      <c r="H12" s="51" t="s">
        <v>5</v>
      </c>
      <c r="I12" s="51" t="s">
        <v>6</v>
      </c>
      <c r="J12" s="52" t="s">
        <v>19</v>
      </c>
      <c r="K12" s="5"/>
      <c r="L12" s="5"/>
      <c r="M12" s="5"/>
      <c r="N12" s="5"/>
      <c r="O12" s="5"/>
      <c r="P12" s="5"/>
      <c r="Q12" s="5"/>
      <c r="R12" s="5"/>
    </row>
    <row r="13" spans="1:18" s="3" customFormat="1">
      <c r="A13" s="7">
        <v>1</v>
      </c>
      <c r="B13" s="256" t="s">
        <v>17</v>
      </c>
      <c r="C13" s="257"/>
      <c r="D13" s="11">
        <f>COUNT(G28,G22,H31,P21,Q27)</f>
        <v>4</v>
      </c>
      <c r="E13" s="11">
        <f>IF(G28&gt;H28,1,0)+IF(G22&gt;H22,1,0)+IF(H31&gt;G31,1,0)+IF(P21&gt;Q21,1,0)+IF(Q27&gt;P27,1,0)</f>
        <v>3</v>
      </c>
      <c r="F13" s="11">
        <f>D13-E13</f>
        <v>1</v>
      </c>
      <c r="G13" s="11">
        <f>VALUE(G22+H31+P21+Q27+G28)</f>
        <v>12</v>
      </c>
      <c r="H13" s="11">
        <f>VALUE(H22+G31+Q21+P27+H28)</f>
        <v>8</v>
      </c>
      <c r="I13" s="11">
        <f>AVERAGE(G13-H13)</f>
        <v>4</v>
      </c>
      <c r="J13" s="197" t="s">
        <v>94</v>
      </c>
      <c r="K13" s="5"/>
      <c r="L13" s="5"/>
      <c r="M13" s="5"/>
      <c r="N13" s="5"/>
      <c r="O13" s="5"/>
      <c r="P13" s="5"/>
      <c r="Q13" s="5"/>
      <c r="R13" s="5"/>
    </row>
    <row r="14" spans="1:18" s="3" customFormat="1" ht="15" customHeight="1">
      <c r="A14" s="215">
        <v>2</v>
      </c>
      <c r="B14" s="248" t="s">
        <v>11</v>
      </c>
      <c r="C14" s="249"/>
      <c r="D14" s="203">
        <f>COUNT(G26,H22,G33,P22,Q26)</f>
        <v>4</v>
      </c>
      <c r="E14" s="203">
        <f>IF(G26&gt;H26,1,0)+IF(H22&gt;G22,1,0)+IF(P22&gt;Q22,1,0)+IF(Q26&gt;P26,1,0)+IF(G33&gt;H33,1,0)</f>
        <v>4</v>
      </c>
      <c r="F14" s="203">
        <f t="shared" ref="F14:F17" si="0">D14-E14</f>
        <v>0</v>
      </c>
      <c r="G14" s="203">
        <f>VALUE(G26+H22+P22+Q26+G33)</f>
        <v>16</v>
      </c>
      <c r="H14" s="203">
        <f>VALUE(H26+G22+Q22+P26+H33)</f>
        <v>4</v>
      </c>
      <c r="I14" s="203">
        <f t="shared" ref="I14:I17" si="1">AVERAGE(G14-H14)</f>
        <v>12</v>
      </c>
      <c r="J14" s="216" t="s">
        <v>93</v>
      </c>
      <c r="K14" s="5"/>
      <c r="L14" s="5"/>
      <c r="M14" s="5"/>
      <c r="N14" s="5"/>
      <c r="O14" s="5"/>
      <c r="P14" s="5"/>
      <c r="Q14" s="5"/>
      <c r="R14" s="5"/>
    </row>
    <row r="15" spans="1:18" s="3" customFormat="1">
      <c r="A15" s="8">
        <v>3</v>
      </c>
      <c r="B15" s="246" t="s">
        <v>42</v>
      </c>
      <c r="C15" s="247"/>
      <c r="D15" s="12">
        <f>COUNT(G27,H21,G31,Q22,P28)</f>
        <v>4</v>
      </c>
      <c r="E15" s="12">
        <f>IF(G27&gt;H27,1,0)+IF(H21&gt;G21,1,0)+IF(G31&gt;H31,1,0)+IF(Q22&gt;P22,1,0)+IF(P28&gt;Q28,1,0)</f>
        <v>1</v>
      </c>
      <c r="F15" s="12">
        <f t="shared" si="0"/>
        <v>3</v>
      </c>
      <c r="G15" s="12">
        <f>VALUE(G27+H21+G31+Q22+P28)</f>
        <v>3</v>
      </c>
      <c r="H15" s="12">
        <f>VALUE(H27+G21+H31+P22+Q28)</f>
        <v>17</v>
      </c>
      <c r="I15" s="12">
        <f t="shared" si="1"/>
        <v>-14</v>
      </c>
      <c r="J15" s="182"/>
      <c r="K15" s="5"/>
      <c r="L15" s="5"/>
      <c r="M15" s="5"/>
      <c r="N15" s="5"/>
      <c r="O15" s="5"/>
      <c r="P15" s="5"/>
      <c r="Q15" s="5"/>
      <c r="R15" s="5"/>
    </row>
    <row r="16" spans="1:18" s="3" customFormat="1">
      <c r="A16" s="8">
        <v>4</v>
      </c>
      <c r="B16" s="246" t="s">
        <v>10</v>
      </c>
      <c r="C16" s="247"/>
      <c r="D16" s="12">
        <f>COUNT(H27,G32,Q21,P26,H23)</f>
        <v>4</v>
      </c>
      <c r="E16" s="12">
        <f>IF(H27&gt;G27,1,0)+IF(G32&gt;H32,1,0)+IF(Q21&gt;P21,1,0)+IF(P26&gt;Q26,1,0)+IF(H23&gt;G23,1,0)</f>
        <v>1</v>
      </c>
      <c r="F16" s="12">
        <f t="shared" si="0"/>
        <v>3</v>
      </c>
      <c r="G16" s="12">
        <f>VALUE(H27+G32+Q21+P26+H23)</f>
        <v>9</v>
      </c>
      <c r="H16" s="12">
        <f>VALUE(G27+H32+P21+Q26+G23)</f>
        <v>11</v>
      </c>
      <c r="I16" s="12">
        <f t="shared" si="1"/>
        <v>-2</v>
      </c>
      <c r="J16" s="36"/>
      <c r="K16" s="5"/>
      <c r="L16" s="5"/>
      <c r="M16" s="5"/>
      <c r="N16" s="5"/>
      <c r="O16" s="5"/>
      <c r="P16" s="5"/>
      <c r="Q16" s="5"/>
      <c r="R16" s="5"/>
    </row>
    <row r="17" spans="1:18" s="3" customFormat="1" ht="15" customHeight="1">
      <c r="A17" s="8">
        <v>5</v>
      </c>
      <c r="B17" s="246" t="s">
        <v>49</v>
      </c>
      <c r="C17" s="247"/>
      <c r="D17" s="12">
        <f>COUNT(H26,G21,H32,P27,Q23)</f>
        <v>4</v>
      </c>
      <c r="E17" s="12">
        <f>IF(H26&gt;G26,1,0)+IF(G21&gt;H21,1,0)+IF(H32&gt;G32,1,0)+IF(P27&gt;Q27,1,0)+IF(Q23&gt;P23,1,0)</f>
        <v>1</v>
      </c>
      <c r="F17" s="12">
        <f t="shared" si="0"/>
        <v>3</v>
      </c>
      <c r="G17" s="12">
        <f>VALUE(H26+G21+H32+P27+Q23)</f>
        <v>10</v>
      </c>
      <c r="H17" s="12">
        <f>VALUE(G26+H21+G32+Q27+P23)</f>
        <v>10</v>
      </c>
      <c r="I17" s="12">
        <f t="shared" si="1"/>
        <v>0</v>
      </c>
      <c r="J17" s="34"/>
      <c r="K17" s="5"/>
      <c r="L17" s="5"/>
      <c r="M17" s="5"/>
      <c r="N17" s="5"/>
      <c r="O17" s="5"/>
      <c r="P17" s="5"/>
      <c r="Q17" s="5"/>
      <c r="R17" s="5"/>
    </row>
    <row r="18" spans="1:18" s="48" customFormat="1" ht="15.75" thickBot="1">
      <c r="A18" s="143"/>
      <c r="B18" s="258" t="s">
        <v>13</v>
      </c>
      <c r="C18" s="259"/>
      <c r="D18" s="32"/>
      <c r="E18" s="32"/>
      <c r="F18" s="32"/>
      <c r="G18" s="32"/>
      <c r="H18" s="32"/>
      <c r="I18" s="32"/>
      <c r="J18" s="35"/>
      <c r="O18" s="49"/>
    </row>
    <row r="19" spans="1:18" s="5" customFormat="1">
      <c r="A19" s="15"/>
      <c r="B19" s="14"/>
      <c r="C19" s="14"/>
      <c r="D19" s="14"/>
      <c r="E19" s="14"/>
      <c r="F19" s="14"/>
      <c r="G19" s="14"/>
      <c r="H19" s="14"/>
      <c r="I19" s="16"/>
      <c r="K19" s="31"/>
      <c r="L19" s="31"/>
      <c r="M19" s="31"/>
      <c r="N19" s="31"/>
      <c r="O19" s="178"/>
      <c r="P19" s="31"/>
      <c r="Q19" s="31"/>
      <c r="R19" s="156"/>
    </row>
    <row r="20" spans="1:18" s="3" customFormat="1" ht="15.75">
      <c r="A20" s="5"/>
      <c r="B20" s="44" t="s">
        <v>56</v>
      </c>
      <c r="C20" s="45"/>
      <c r="D20" s="38"/>
      <c r="E20" s="53"/>
      <c r="F20" s="30"/>
      <c r="G20" s="5"/>
      <c r="I20" s="5"/>
      <c r="J20" s="5"/>
      <c r="K20" s="44" t="s">
        <v>69</v>
      </c>
      <c r="L20" s="45"/>
      <c r="M20" s="38"/>
      <c r="N20" s="5"/>
      <c r="O20" s="5"/>
      <c r="P20" s="5"/>
      <c r="Q20" s="5"/>
      <c r="R20" s="5"/>
    </row>
    <row r="21" spans="1:18" s="3" customFormat="1">
      <c r="A21" s="5"/>
      <c r="B21" s="85" t="str">
        <f>B17</f>
        <v>CLUB SPORTINCA</v>
      </c>
      <c r="C21" s="72" t="s">
        <v>7</v>
      </c>
      <c r="D21" s="253" t="str">
        <f>B15</f>
        <v>POL. PRINCIPES DE ESPAÑA</v>
      </c>
      <c r="E21" s="254"/>
      <c r="F21" s="255"/>
      <c r="G21" s="61">
        <v>2</v>
      </c>
      <c r="H21" s="60">
        <v>3</v>
      </c>
      <c r="I21" s="190"/>
      <c r="J21" s="5"/>
      <c r="K21" s="85" t="str">
        <f>B13</f>
        <v>TM PALMATENIS</v>
      </c>
      <c r="L21" s="86" t="s">
        <v>7</v>
      </c>
      <c r="M21" s="73" t="str">
        <f>B16</f>
        <v>CT LA SALLE</v>
      </c>
      <c r="N21" s="74"/>
      <c r="O21" s="75"/>
      <c r="P21" s="61">
        <v>3</v>
      </c>
      <c r="Q21" s="60">
        <v>2</v>
      </c>
      <c r="R21" s="63"/>
    </row>
    <row r="22" spans="1:18" s="3" customFormat="1">
      <c r="A22" s="5"/>
      <c r="B22" s="85" t="str">
        <f>B13</f>
        <v>TM PALMATENIS</v>
      </c>
      <c r="C22" s="72" t="s">
        <v>7</v>
      </c>
      <c r="D22" s="73" t="str">
        <f>B14</f>
        <v>SPORTING TC</v>
      </c>
      <c r="E22" s="74"/>
      <c r="F22" s="75"/>
      <c r="G22" s="60">
        <v>1</v>
      </c>
      <c r="H22" s="60">
        <v>4</v>
      </c>
      <c r="I22" s="63" t="s">
        <v>90</v>
      </c>
      <c r="J22" s="5"/>
      <c r="K22" s="85" t="str">
        <f>B14</f>
        <v>SPORTING TC</v>
      </c>
      <c r="L22" s="72" t="s">
        <v>7</v>
      </c>
      <c r="M22" s="73" t="str">
        <f>B15</f>
        <v>POL. PRINCIPES DE ESPAÑA</v>
      </c>
      <c r="N22" s="74"/>
      <c r="O22" s="75"/>
      <c r="P22" s="60">
        <v>5</v>
      </c>
      <c r="Q22" s="60">
        <v>0</v>
      </c>
      <c r="R22" s="63" t="s">
        <v>84</v>
      </c>
    </row>
    <row r="23" spans="1:18" s="3" customFormat="1">
      <c r="A23" s="5"/>
      <c r="B23" s="145" t="str">
        <f>B18</f>
        <v>DESCANSA</v>
      </c>
      <c r="C23" s="72"/>
      <c r="D23" s="73" t="str">
        <f>B16</f>
        <v>CT LA SALLE</v>
      </c>
      <c r="E23" s="74"/>
      <c r="F23" s="75"/>
      <c r="G23" s="144"/>
      <c r="H23" s="144"/>
      <c r="I23" s="5"/>
      <c r="J23" s="5"/>
      <c r="K23" s="145" t="str">
        <f>B18</f>
        <v>DESCANSA</v>
      </c>
      <c r="L23" s="72"/>
      <c r="M23" s="73" t="str">
        <f>B17</f>
        <v>CLUB SPORTINCA</v>
      </c>
      <c r="N23" s="74"/>
      <c r="O23" s="75"/>
      <c r="P23" s="144"/>
      <c r="Q23" s="144"/>
      <c r="R23" s="5"/>
    </row>
    <row r="24" spans="1:18" s="3" customFormat="1" ht="15.75">
      <c r="A24" s="5"/>
      <c r="B24" s="5"/>
      <c r="C24" s="5"/>
      <c r="D24" s="5"/>
      <c r="E24" s="53"/>
      <c r="F24" s="30"/>
      <c r="G24" s="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>
      <c r="A25" s="5"/>
      <c r="B25" s="44" t="s">
        <v>58</v>
      </c>
      <c r="C25" s="45"/>
      <c r="D25" s="38"/>
      <c r="E25" s="5"/>
      <c r="F25" s="5"/>
      <c r="G25" s="30"/>
      <c r="H25" s="5"/>
      <c r="I25" s="5"/>
      <c r="J25" s="5"/>
      <c r="K25" s="44" t="s">
        <v>70</v>
      </c>
      <c r="L25" s="45"/>
      <c r="M25" s="38"/>
      <c r="N25" s="5"/>
      <c r="O25" s="5"/>
      <c r="P25" s="5"/>
      <c r="Q25" s="5"/>
      <c r="R25" s="5"/>
    </row>
    <row r="26" spans="1:18" s="3" customFormat="1">
      <c r="A26" s="5"/>
      <c r="B26" s="85" t="str">
        <f>B14</f>
        <v>SPORTING TC</v>
      </c>
      <c r="C26" s="86" t="s">
        <v>7</v>
      </c>
      <c r="D26" s="73" t="str">
        <f>B17</f>
        <v>CLUB SPORTINCA</v>
      </c>
      <c r="E26" s="74"/>
      <c r="F26" s="75"/>
      <c r="G26" s="61">
        <v>4</v>
      </c>
      <c r="H26" s="60">
        <v>1</v>
      </c>
      <c r="I26" s="30"/>
      <c r="J26" s="5"/>
      <c r="K26" s="85" t="str">
        <f>B16</f>
        <v>CT LA SALLE</v>
      </c>
      <c r="L26" s="72" t="s">
        <v>7</v>
      </c>
      <c r="M26" s="73" t="str">
        <f>B14</f>
        <v>SPORTING TC</v>
      </c>
      <c r="N26" s="74"/>
      <c r="O26" s="75"/>
      <c r="P26" s="61">
        <v>2</v>
      </c>
      <c r="Q26" s="60">
        <v>3</v>
      </c>
      <c r="R26" s="5"/>
    </row>
    <row r="27" spans="1:18" s="3" customFormat="1">
      <c r="A27" s="5"/>
      <c r="B27" s="85" t="str">
        <f>B15</f>
        <v>POL. PRINCIPES DE ESPAÑA</v>
      </c>
      <c r="C27" s="72" t="s">
        <v>7</v>
      </c>
      <c r="D27" s="73" t="str">
        <f>B16</f>
        <v>CT LA SALLE</v>
      </c>
      <c r="E27" s="74"/>
      <c r="F27" s="75"/>
      <c r="G27" s="60">
        <v>0</v>
      </c>
      <c r="H27" s="60">
        <v>5</v>
      </c>
      <c r="I27" s="63" t="s">
        <v>84</v>
      </c>
      <c r="J27" s="5"/>
      <c r="K27" s="85" t="str">
        <f>B17</f>
        <v>CLUB SPORTINCA</v>
      </c>
      <c r="L27" s="72" t="s">
        <v>7</v>
      </c>
      <c r="M27" s="73" t="str">
        <f>B13</f>
        <v>TM PALMATENIS</v>
      </c>
      <c r="N27" s="74"/>
      <c r="O27" s="75"/>
      <c r="P27" s="60">
        <v>2</v>
      </c>
      <c r="Q27" s="60">
        <v>3</v>
      </c>
      <c r="R27" s="5"/>
    </row>
    <row r="28" spans="1:18" s="3" customFormat="1">
      <c r="A28" s="5"/>
      <c r="B28" s="85" t="str">
        <f>B13</f>
        <v>TM PALMATENIS</v>
      </c>
      <c r="C28" s="72"/>
      <c r="D28" s="250" t="str">
        <f>B18</f>
        <v>DESCANSA</v>
      </c>
      <c r="E28" s="251"/>
      <c r="F28" s="252"/>
      <c r="G28" s="144"/>
      <c r="H28" s="144"/>
      <c r="I28" s="5"/>
      <c r="J28" s="5"/>
      <c r="K28" s="85" t="str">
        <f>B15</f>
        <v>POL. PRINCIPES DE ESPAÑA</v>
      </c>
      <c r="L28" s="72"/>
      <c r="M28" s="250" t="str">
        <f>B18</f>
        <v>DESCANSA</v>
      </c>
      <c r="N28" s="251"/>
      <c r="O28" s="252"/>
      <c r="P28" s="144"/>
      <c r="Q28" s="144"/>
      <c r="R28" s="5"/>
    </row>
    <row r="29" spans="1:18" s="3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48"/>
      <c r="L29" s="48"/>
      <c r="M29" s="48"/>
      <c r="N29" s="48"/>
      <c r="O29" s="48"/>
      <c r="P29" s="48"/>
      <c r="Q29" s="48"/>
      <c r="R29" s="5"/>
    </row>
    <row r="30" spans="1:18" s="3" customFormat="1">
      <c r="A30" s="5"/>
      <c r="B30" s="187" t="s">
        <v>62</v>
      </c>
      <c r="C30" s="45"/>
      <c r="D30" s="38"/>
      <c r="E30" s="5"/>
      <c r="F30" s="5"/>
      <c r="G30" s="5"/>
      <c r="H30" s="5"/>
      <c r="I30" s="5"/>
      <c r="J30" s="5"/>
      <c r="K30" s="146"/>
      <c r="L30" s="68"/>
      <c r="M30" s="68"/>
      <c r="N30" s="68"/>
      <c r="O30" s="68"/>
      <c r="P30" s="68"/>
      <c r="Q30" s="68"/>
      <c r="R30" s="146"/>
    </row>
    <row r="31" spans="1:18" s="3" customFormat="1">
      <c r="A31" s="5"/>
      <c r="B31" s="85" t="str">
        <f>B15</f>
        <v>POL. PRINCIPES DE ESPAÑA</v>
      </c>
      <c r="C31" s="72" t="s">
        <v>7</v>
      </c>
      <c r="D31" s="73" t="str">
        <f>B13</f>
        <v>TM PALMATENIS</v>
      </c>
      <c r="E31" s="74"/>
      <c r="F31" s="75"/>
      <c r="G31" s="61">
        <v>0</v>
      </c>
      <c r="H31" s="60">
        <v>5</v>
      </c>
      <c r="I31" s="63" t="s">
        <v>84</v>
      </c>
      <c r="J31" s="5"/>
      <c r="K31" s="5"/>
      <c r="L31" s="5"/>
      <c r="M31" s="5"/>
      <c r="N31" s="5"/>
      <c r="O31" s="5"/>
      <c r="P31" s="5"/>
      <c r="Q31" s="5"/>
      <c r="R31" s="146"/>
    </row>
    <row r="32" spans="1:18" s="3" customFormat="1">
      <c r="A32" s="5"/>
      <c r="B32" s="85" t="str">
        <f>B16</f>
        <v>CT LA SALLE</v>
      </c>
      <c r="C32" s="86" t="s">
        <v>7</v>
      </c>
      <c r="D32" s="73" t="str">
        <f>B17</f>
        <v>CLUB SPORTINCA</v>
      </c>
      <c r="E32" s="74"/>
      <c r="F32" s="75"/>
      <c r="G32" s="60">
        <v>0</v>
      </c>
      <c r="H32" s="60">
        <v>5</v>
      </c>
      <c r="I32" s="5"/>
      <c r="J32" s="5"/>
      <c r="K32" s="5"/>
      <c r="L32" s="5"/>
      <c r="M32" s="5"/>
      <c r="N32" s="5"/>
      <c r="O32" s="5"/>
      <c r="P32" s="5"/>
      <c r="Q32" s="5"/>
      <c r="R32" s="146"/>
    </row>
    <row r="33" spans="1:19" s="3" customFormat="1">
      <c r="A33" s="5"/>
      <c r="B33" s="85" t="str">
        <f>B14</f>
        <v>SPORTING TC</v>
      </c>
      <c r="C33" s="72"/>
      <c r="D33" s="250" t="str">
        <f>B18</f>
        <v>DESCANSA</v>
      </c>
      <c r="E33" s="251"/>
      <c r="F33" s="252"/>
      <c r="G33" s="144"/>
      <c r="H33" s="144"/>
      <c r="I33" s="5"/>
      <c r="J33" s="5"/>
      <c r="K33" s="5"/>
      <c r="L33" s="5"/>
      <c r="M33" s="5"/>
      <c r="N33" s="5"/>
      <c r="O33" s="5"/>
      <c r="P33" s="5"/>
      <c r="Q33" s="5"/>
      <c r="R33" s="146"/>
    </row>
    <row r="34" spans="1:19" s="3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146"/>
      <c r="L34" s="68"/>
      <c r="M34" s="68"/>
      <c r="N34" s="68"/>
      <c r="O34" s="68"/>
      <c r="P34" s="68"/>
      <c r="Q34" s="68"/>
      <c r="R34" s="146"/>
    </row>
    <row r="35" spans="1:19" s="3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146"/>
      <c r="L35" s="68"/>
      <c r="M35" s="68"/>
      <c r="N35" s="68"/>
      <c r="O35" s="68"/>
      <c r="P35" s="68"/>
      <c r="Q35" s="68"/>
      <c r="R35" s="146"/>
    </row>
    <row r="36" spans="1:19" s="3" customFormat="1">
      <c r="A36" s="5"/>
      <c r="B36" s="146" t="s">
        <v>45</v>
      </c>
      <c r="C36" s="68"/>
      <c r="D36" s="68"/>
      <c r="E36" s="68"/>
      <c r="F36" s="68"/>
      <c r="G36" s="68"/>
      <c r="H36" s="68"/>
      <c r="I36" s="68"/>
      <c r="J36" s="68"/>
      <c r="K36" s="146" t="s">
        <v>41</v>
      </c>
      <c r="L36" s="68"/>
      <c r="M36" s="68"/>
      <c r="N36" s="68"/>
      <c r="O36" s="68"/>
      <c r="P36" s="68"/>
      <c r="Q36" s="68"/>
      <c r="R36" s="146"/>
      <c r="S36" s="65"/>
    </row>
    <row r="37" spans="1:19" s="3" customFormat="1">
      <c r="A37" s="5"/>
      <c r="B37" s="146" t="s">
        <v>40</v>
      </c>
      <c r="C37" s="68"/>
      <c r="D37" s="68"/>
      <c r="E37" s="68"/>
      <c r="F37" s="68"/>
      <c r="G37" s="68"/>
      <c r="H37" s="68"/>
      <c r="I37" s="68"/>
      <c r="J37" s="68"/>
      <c r="K37" s="146" t="s">
        <v>82</v>
      </c>
      <c r="L37" s="68"/>
      <c r="M37" s="68"/>
      <c r="N37" s="68"/>
      <c r="O37" s="68"/>
      <c r="P37" s="68"/>
      <c r="Q37" s="68"/>
      <c r="R37" s="146"/>
      <c r="S37" s="65"/>
    </row>
    <row r="38" spans="1:19" s="3" customFormat="1" ht="15" customHeight="1">
      <c r="A38" s="5"/>
      <c r="B38" s="65"/>
      <c r="C38" s="65"/>
      <c r="D38" s="65"/>
      <c r="E38" s="65"/>
      <c r="F38" s="65"/>
      <c r="G38" s="65"/>
      <c r="H38" s="65"/>
      <c r="I38" s="65"/>
      <c r="J38" s="65"/>
      <c r="K38" s="64"/>
      <c r="L38" s="65"/>
      <c r="M38" s="65"/>
      <c r="N38" s="65"/>
      <c r="O38" s="65"/>
      <c r="P38" s="65"/>
      <c r="Q38" s="65"/>
      <c r="R38" s="64"/>
      <c r="S38" s="65"/>
    </row>
    <row r="39" spans="1:19" s="3" customFormat="1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3" customFormat="1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3" customForma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3" customForma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3" customFormat="1"/>
    <row r="44" spans="1:19" s="3" customFormat="1"/>
    <row r="45" spans="1:19" s="3" customFormat="1"/>
    <row r="46" spans="1:19" s="3" customFormat="1"/>
    <row r="47" spans="1:19" s="3" customFormat="1"/>
    <row r="48" spans="1:1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pans="5:19" s="3" customFormat="1"/>
    <row r="66" spans="5:19" s="3" customFormat="1"/>
    <row r="67" spans="5:19" s="3" customFormat="1"/>
    <row r="68" spans="5:19" s="3" customFormat="1"/>
    <row r="69" spans="5:19" s="3" customFormat="1"/>
    <row r="70" spans="5:19" s="3" customFormat="1"/>
    <row r="71" spans="5:19" s="3" customFormat="1"/>
    <row r="72" spans="5:19" s="3" customFormat="1"/>
    <row r="73" spans="5:19" s="3" customFormat="1"/>
    <row r="74" spans="5:19" s="3" customFormat="1"/>
    <row r="75" spans="5:19" s="3" customFormat="1"/>
    <row r="76" spans="5:19" s="3" customFormat="1"/>
    <row r="77" spans="5:19" s="3" customFormat="1"/>
    <row r="78" spans="5:19" s="3" customFormat="1"/>
    <row r="79" spans="5:19" s="3" customFormat="1"/>
    <row r="80" spans="5:19" s="3" customFormat="1">
      <c r="E80"/>
      <c r="F80"/>
      <c r="R80"/>
      <c r="S80"/>
    </row>
    <row r="81" spans="5:19" s="3" customFormat="1">
      <c r="E81"/>
      <c r="F81"/>
      <c r="G81"/>
      <c r="H81"/>
      <c r="I81"/>
      <c r="J81"/>
      <c r="K81"/>
      <c r="L81"/>
      <c r="M81"/>
      <c r="N81"/>
      <c r="R81"/>
      <c r="S81"/>
    </row>
    <row r="82" spans="5:19" s="3" customFormat="1">
      <c r="E82"/>
      <c r="F82"/>
      <c r="G82"/>
      <c r="H82"/>
      <c r="I82"/>
      <c r="J82"/>
      <c r="K82"/>
      <c r="L82"/>
      <c r="M82"/>
      <c r="N82"/>
      <c r="R82"/>
      <c r="S82"/>
    </row>
    <row r="83" spans="5:19" s="3" customFormat="1">
      <c r="E83"/>
      <c r="F83"/>
      <c r="G83"/>
      <c r="H83"/>
      <c r="I83"/>
      <c r="J83"/>
      <c r="K83"/>
      <c r="L83"/>
      <c r="M83"/>
      <c r="N83"/>
      <c r="R83"/>
      <c r="S83"/>
    </row>
    <row r="84" spans="5:19" s="3" customFormat="1">
      <c r="E84"/>
      <c r="F84"/>
      <c r="G84"/>
      <c r="H84"/>
      <c r="I84"/>
      <c r="J84"/>
      <c r="K84"/>
      <c r="L84"/>
      <c r="M84"/>
      <c r="N84"/>
      <c r="R84"/>
      <c r="S84"/>
    </row>
  </sheetData>
  <mergeCells count="11">
    <mergeCell ref="B12:C12"/>
    <mergeCell ref="B13:C13"/>
    <mergeCell ref="B14:C14"/>
    <mergeCell ref="B16:C16"/>
    <mergeCell ref="B18:C18"/>
    <mergeCell ref="D28:F28"/>
    <mergeCell ref="M28:O28"/>
    <mergeCell ref="D33:F33"/>
    <mergeCell ref="B17:C17"/>
    <mergeCell ref="B15:C15"/>
    <mergeCell ref="D21:F21"/>
  </mergeCells>
  <pageMargins left="0.31496062992125984" right="0.31496062992125984" top="0.35433070866141736" bottom="0.15748031496062992" header="0.31496062992125984" footer="0.31496062992125984"/>
  <pageSetup paperSize="9" scale="9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Normal="100" workbookViewId="0">
      <selection activeCell="Q12" sqref="Q12:R12"/>
    </sheetView>
  </sheetViews>
  <sheetFormatPr baseColWidth="10" defaultRowHeight="15" customHeight="1"/>
  <cols>
    <col min="1" max="1" width="1.5703125" customWidth="1"/>
    <col min="2" max="2" width="2" customWidth="1"/>
    <col min="3" max="3" width="1.5703125" customWidth="1"/>
    <col min="4" max="4" width="1.7109375" customWidth="1"/>
    <col min="5" max="5" width="1.140625" customWidth="1"/>
    <col min="6" max="6" width="1.7109375" customWidth="1"/>
    <col min="7" max="8" width="1.28515625" customWidth="1"/>
    <col min="9" max="9" width="2.85546875" customWidth="1"/>
    <col min="10" max="10" width="21" customWidth="1"/>
    <col min="11" max="13" width="6.28515625" customWidth="1"/>
    <col min="14" max="14" width="7.140625" customWidth="1"/>
    <col min="15" max="16" width="6.28515625" customWidth="1"/>
    <col min="17" max="17" width="14.5703125" bestFit="1" customWidth="1"/>
    <col min="18" max="18" width="8.140625" customWidth="1"/>
    <col min="19" max="19" width="11.7109375" customWidth="1"/>
    <col min="20" max="20" width="5.140625" customWidth="1"/>
    <col min="21" max="21" width="19.7109375" customWidth="1"/>
    <col min="22" max="23" width="6.28515625" customWidth="1"/>
  </cols>
  <sheetData>
    <row r="1" spans="1:24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>
      <c r="A2" s="30"/>
      <c r="B2" s="30"/>
      <c r="C2" s="30"/>
      <c r="D2" s="30"/>
      <c r="E2" s="30"/>
      <c r="F2" s="30"/>
      <c r="G2" s="30"/>
      <c r="H2" s="30"/>
      <c r="I2" s="150" t="s">
        <v>47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5" customHeight="1">
      <c r="A4" s="30"/>
      <c r="B4" s="30"/>
      <c r="C4" s="17"/>
      <c r="D4" s="17"/>
      <c r="E4" s="17"/>
      <c r="F4" s="153"/>
      <c r="G4" s="17"/>
      <c r="H4" s="28"/>
      <c r="I4" s="29" t="s">
        <v>36</v>
      </c>
      <c r="J4" s="24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" customHeight="1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5" customHeight="1">
      <c r="A7" s="5"/>
      <c r="B7" s="5"/>
      <c r="C7" s="5"/>
      <c r="D7" s="5"/>
      <c r="E7" s="5"/>
      <c r="F7" s="5"/>
      <c r="G7" s="5"/>
      <c r="H7" s="5"/>
      <c r="I7" s="90" t="s">
        <v>29</v>
      </c>
      <c r="J7" s="67"/>
      <c r="K7" s="67"/>
      <c r="L7" s="67"/>
      <c r="M7" s="67"/>
      <c r="N7" s="67"/>
      <c r="O7" s="66"/>
      <c r="P7" s="67"/>
      <c r="Q7" s="67"/>
      <c r="R7" s="67"/>
      <c r="S7" s="67"/>
      <c r="T7" s="67"/>
      <c r="U7" s="67"/>
      <c r="V7" s="67"/>
      <c r="W7" s="5"/>
      <c r="X7" s="5"/>
    </row>
    <row r="8" spans="1:24" s="3" customFormat="1" ht="15" customHeight="1">
      <c r="A8" s="5"/>
      <c r="B8" s="5"/>
      <c r="C8" s="5"/>
      <c r="D8" s="5"/>
      <c r="E8" s="5"/>
      <c r="F8" s="5"/>
      <c r="G8" s="5"/>
      <c r="H8" s="5"/>
      <c r="I8" s="90" t="s">
        <v>28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5"/>
      <c r="X8" s="5"/>
    </row>
    <row r="9" spans="1:24" s="3" customFormat="1" ht="15" customHeight="1">
      <c r="A9" s="5"/>
      <c r="B9" s="5"/>
      <c r="C9" s="5"/>
      <c r="D9" s="5"/>
      <c r="E9" s="5"/>
      <c r="F9" s="5"/>
      <c r="G9" s="5"/>
      <c r="H9" s="5"/>
      <c r="I9" s="90" t="s">
        <v>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5"/>
      <c r="X9" s="5"/>
    </row>
    <row r="10" spans="1:24" s="3" customFormat="1" ht="1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5" customHeight="1" thickBot="1">
      <c r="A11" s="5"/>
      <c r="B11" s="5"/>
      <c r="C11" s="5"/>
      <c r="D11" s="5"/>
      <c r="E11" s="5"/>
      <c r="F11" s="5"/>
      <c r="G11" s="5"/>
      <c r="H11" s="5"/>
      <c r="I11" s="18"/>
      <c r="J11" s="50" t="s">
        <v>27</v>
      </c>
      <c r="K11" s="26" t="s">
        <v>1</v>
      </c>
      <c r="L11" s="19" t="s">
        <v>2</v>
      </c>
      <c r="M11" s="20" t="s">
        <v>3</v>
      </c>
      <c r="N11" s="20" t="s">
        <v>4</v>
      </c>
      <c r="O11" s="21" t="s">
        <v>5</v>
      </c>
      <c r="P11" s="21" t="s">
        <v>6</v>
      </c>
      <c r="Q11" s="267" t="s">
        <v>19</v>
      </c>
      <c r="R11" s="268"/>
      <c r="S11" s="5"/>
      <c r="T11" s="5"/>
      <c r="U11" s="5"/>
      <c r="V11" s="5"/>
      <c r="W11" s="5"/>
      <c r="X11" s="5"/>
    </row>
    <row r="12" spans="1:24" s="3" customFormat="1" ht="15" customHeight="1">
      <c r="A12" s="5"/>
      <c r="B12" s="5"/>
      <c r="C12" s="5"/>
      <c r="D12" s="5"/>
      <c r="E12" s="5"/>
      <c r="F12" s="5"/>
      <c r="G12" s="5"/>
      <c r="H12" s="5"/>
      <c r="I12" s="7">
        <v>1</v>
      </c>
      <c r="J12" s="152" t="s">
        <v>37</v>
      </c>
      <c r="K12" s="22">
        <f>COUNT(O20,P23,V20,P28,O31,W29)</f>
        <v>6</v>
      </c>
      <c r="L12" s="12">
        <f>IF(P23&gt;O23,1,0)+IF(O20&gt;P20,1,0)+IF(P28&gt;O28,1,0)+IF(V20&gt;W20,1,0)+IF(W29&gt;V29,1,0)+IF(O31&gt;P31,1,0)</f>
        <v>4</v>
      </c>
      <c r="M12" s="12">
        <f>IF(P23&lt;O23,1,0)+IF(O20&lt;P20,1,0)+IF(P28&lt;O28,1,0)+IF(V20&lt;W20,1,0)+IF(W29&lt;V29,1,0)+IF(O31&lt;P31,1,0)</f>
        <v>2</v>
      </c>
      <c r="N12" s="11">
        <f>VALUE(O20+P28+V20+W29+P23+O31)</f>
        <v>19</v>
      </c>
      <c r="O12" s="11">
        <f>VALUE(P20+O28+W20+V29+O23+P31)</f>
        <v>11</v>
      </c>
      <c r="P12" s="11">
        <f>AVERAGE(N12-O12)</f>
        <v>8</v>
      </c>
      <c r="Q12" s="269" t="s">
        <v>94</v>
      </c>
      <c r="R12" s="270"/>
      <c r="S12" s="5"/>
      <c r="T12" s="5"/>
      <c r="U12" s="5"/>
      <c r="V12" s="5"/>
      <c r="W12" s="5"/>
      <c r="X12" s="5"/>
    </row>
    <row r="13" spans="1:24" s="3" customFormat="1" ht="15" customHeight="1">
      <c r="A13" s="5"/>
      <c r="B13" s="5"/>
      <c r="C13" s="5"/>
      <c r="D13" s="5"/>
      <c r="E13" s="5"/>
      <c r="F13" s="5"/>
      <c r="G13" s="5"/>
      <c r="H13" s="5"/>
      <c r="I13" s="8">
        <v>2</v>
      </c>
      <c r="J13" s="91" t="s">
        <v>24</v>
      </c>
      <c r="K13" s="22">
        <f>COUNT(O21,P24,W20,P29,O32,V29)</f>
        <v>6</v>
      </c>
      <c r="L13" s="12">
        <f>IF(P24&gt;O24,1,0)+IF(O21&gt;P21,1,0)+IF(P29&gt;O29,1,0)+IF(W20&gt;V20,1,0)+IF(V29&gt;W29,1,0)+IF(O32&gt;P32,1,0)</f>
        <v>3</v>
      </c>
      <c r="M13" s="12">
        <f>IF(P24&lt;O24,1,0)+IF(O21&lt;P21,1,0)+IF(P29&lt;O29,1,0)+IF(W20&lt;V20,1,0)+IF(V29&lt;W29,1,0)+IF(O32&lt;P32,1,0)</f>
        <v>3</v>
      </c>
      <c r="N13" s="12">
        <f>VALUE(P24+O21+W20+V29+P29+O32)</f>
        <v>18</v>
      </c>
      <c r="O13" s="12">
        <f>VALUE(O24+P21+V20+W29+O29+P32)</f>
        <v>12</v>
      </c>
      <c r="P13" s="12">
        <f>AVERAGE(N13-O13)</f>
        <v>6</v>
      </c>
      <c r="Q13" s="271"/>
      <c r="R13" s="272"/>
      <c r="S13" s="5"/>
      <c r="T13" s="5"/>
      <c r="U13" s="5"/>
      <c r="V13" s="5"/>
      <c r="W13" s="5"/>
      <c r="X13" s="5"/>
    </row>
    <row r="14" spans="1:24" s="3" customFormat="1" ht="15" customHeight="1">
      <c r="A14" s="5"/>
      <c r="B14" s="5"/>
      <c r="C14" s="5"/>
      <c r="D14" s="5"/>
      <c r="E14" s="5"/>
      <c r="F14" s="5"/>
      <c r="G14" s="5"/>
      <c r="H14" s="5"/>
      <c r="I14" s="8">
        <v>3</v>
      </c>
      <c r="J14" s="195" t="s">
        <v>32</v>
      </c>
      <c r="K14" s="22">
        <f>COUNT(P21,O24,V21,O29,P31,W28)</f>
        <v>6</v>
      </c>
      <c r="L14" s="12">
        <f>IF(O23&gt;P23,1,0)+IF(P21&gt;O21,1,0)+IF(O29&gt;P29,1,0)+IF(V21&gt;W21,1,0)+IF(W28&gt;V28,1,0)+IF(P31&gt;O31,1,0)</f>
        <v>0</v>
      </c>
      <c r="M14" s="12">
        <f>IF(O23&lt;P23,1,0)+IF(P21&lt;O21,1,0)+IF(O29&lt;P29,1,0)+IF(V21&lt;W21,1,0)+IF(W28&lt;V28,1,0)+IF(P31&lt;O31,1,0)</f>
        <v>6</v>
      </c>
      <c r="N14" s="12">
        <f>VALUE(O23+P21+O29+V21+W28+P31)</f>
        <v>1</v>
      </c>
      <c r="O14" s="12">
        <f>VALUE(P23+O21+P29+W21+V28+O31)</f>
        <v>29</v>
      </c>
      <c r="P14" s="12">
        <f t="shared" ref="P14:P15" si="0">AVERAGE(N14-O14)</f>
        <v>-28</v>
      </c>
      <c r="Q14" s="271"/>
      <c r="R14" s="272"/>
      <c r="S14" s="188" t="s">
        <v>88</v>
      </c>
      <c r="T14" s="5"/>
      <c r="U14" s="5"/>
      <c r="V14" s="5"/>
      <c r="W14" s="5"/>
      <c r="X14" s="5"/>
    </row>
    <row r="15" spans="1:24" s="3" customFormat="1" ht="15" customHeight="1" thickBot="1">
      <c r="A15" s="5"/>
      <c r="B15" s="154"/>
      <c r="C15" s="154"/>
      <c r="D15" s="154"/>
      <c r="E15" s="154"/>
      <c r="F15" s="154"/>
      <c r="G15" s="154"/>
      <c r="H15" s="154"/>
      <c r="I15" s="221">
        <v>4</v>
      </c>
      <c r="J15" s="222" t="s">
        <v>16</v>
      </c>
      <c r="K15" s="223">
        <f>COUNT(P20,O24,W21,O28,P32,V28)</f>
        <v>6</v>
      </c>
      <c r="L15" s="203">
        <f>IF(O24&gt;P24,1,0)+IF(P20&gt;O20,1,0)+IF(O28&gt;P28,1,0)+IF(W21&gt;V21,1,0)+IF(V28&gt;W28,1,0)+IF(P32&gt;O32,1,0)</f>
        <v>5</v>
      </c>
      <c r="M15" s="203">
        <f>IF(O24&lt;P24,1,0)+IF(P20&lt;O20,1,0)+IF(O28&lt;P28,1,0)+IF(W21&lt;V21,1,0)+IF(V28&lt;W28,1,0)+IF(P32&lt;O32,1,0)</f>
        <v>1</v>
      </c>
      <c r="N15" s="203">
        <f>VALUE(O24+O28+W21+V28+P20+P32)</f>
        <v>22</v>
      </c>
      <c r="O15" s="203">
        <f>VALUE(P24+P28+V21+W28+O20+O32)</f>
        <v>8</v>
      </c>
      <c r="P15" s="203">
        <f t="shared" si="0"/>
        <v>14</v>
      </c>
      <c r="Q15" s="273" t="s">
        <v>93</v>
      </c>
      <c r="R15" s="274"/>
      <c r="S15" s="5"/>
      <c r="T15" s="5"/>
      <c r="U15" s="5"/>
      <c r="V15" s="5"/>
      <c r="W15" s="5"/>
      <c r="X15" s="5"/>
    </row>
    <row r="16" spans="1:24" s="3" customFormat="1" ht="15" customHeight="1">
      <c r="A16" s="5"/>
      <c r="B16" s="154"/>
      <c r="C16" s="154"/>
      <c r="D16" s="154"/>
      <c r="E16" s="154"/>
      <c r="F16" s="154"/>
      <c r="G16" s="154"/>
      <c r="H16" s="154"/>
      <c r="I16" s="154"/>
      <c r="J16" s="5"/>
      <c r="K16" s="5"/>
      <c r="L16" s="5"/>
      <c r="M16" s="5"/>
      <c r="N16" s="5"/>
      <c r="O16" s="5"/>
      <c r="P16" s="5"/>
      <c r="Q16" s="16"/>
      <c r="R16" s="5"/>
      <c r="S16" s="5"/>
      <c r="T16" s="5"/>
      <c r="U16" s="5"/>
      <c r="V16" s="5"/>
      <c r="W16" s="5"/>
      <c r="X16" s="5"/>
    </row>
    <row r="17" spans="1:24" s="3" customFormat="1" ht="15" customHeight="1">
      <c r="A17" s="154"/>
      <c r="B17" s="155"/>
      <c r="C17" s="154"/>
      <c r="D17" s="154"/>
      <c r="E17" s="154"/>
      <c r="F17" s="154"/>
      <c r="G17" s="154"/>
      <c r="H17" s="154"/>
      <c r="I17" s="15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3" customFormat="1" ht="15" customHeight="1">
      <c r="A18" s="156"/>
      <c r="B18" s="154"/>
      <c r="C18" s="154"/>
      <c r="D18" s="154"/>
      <c r="E18" s="154"/>
      <c r="F18" s="154"/>
      <c r="G18" s="154"/>
      <c r="H18" s="154"/>
      <c r="I18" s="15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3" customFormat="1" ht="15" customHeight="1">
      <c r="A19" s="157"/>
      <c r="B19" s="158" t="s">
        <v>25</v>
      </c>
      <c r="C19" s="159" t="s">
        <v>1</v>
      </c>
      <c r="D19" s="159" t="s">
        <v>2</v>
      </c>
      <c r="E19" s="160" t="s">
        <v>3</v>
      </c>
      <c r="F19" s="160" t="s">
        <v>4</v>
      </c>
      <c r="G19" s="160" t="s">
        <v>5</v>
      </c>
      <c r="H19" s="160" t="s">
        <v>6</v>
      </c>
      <c r="I19" s="156"/>
      <c r="J19" s="44" t="s">
        <v>50</v>
      </c>
      <c r="K19" s="45"/>
      <c r="L19" s="37"/>
      <c r="M19" s="37"/>
      <c r="N19" s="37"/>
      <c r="O19" s="168"/>
      <c r="P19" s="5"/>
      <c r="Q19" s="5"/>
      <c r="R19" s="260" t="s">
        <v>61</v>
      </c>
      <c r="S19" s="260"/>
      <c r="T19" s="260"/>
      <c r="U19" s="37"/>
      <c r="V19" s="47"/>
      <c r="W19" s="5"/>
      <c r="X19" s="5"/>
    </row>
    <row r="20" spans="1:24" s="3" customFormat="1" ht="15" customHeight="1">
      <c r="A20" s="161"/>
      <c r="B20" s="162" t="s">
        <v>38</v>
      </c>
      <c r="C20" s="163">
        <f>COUNT(O20,P23,V20)</f>
        <v>3</v>
      </c>
      <c r="D20" s="163">
        <f>IF(O20&gt;P20,1,0)+IF(P23&gt;O23,1,0)+IF(V20&gt;W20,1,0)</f>
        <v>2</v>
      </c>
      <c r="E20" s="163">
        <f>IF(O20&lt;P20,1,0)+IF(P23&lt;O23,1,0)+IF(V20&lt;W20,1,0)</f>
        <v>1</v>
      </c>
      <c r="F20" s="163">
        <f>VALUE(O20+P23+V20)</f>
        <v>11</v>
      </c>
      <c r="G20" s="163">
        <f>VALUE(P20+O23+W20)</f>
        <v>4</v>
      </c>
      <c r="H20" s="163">
        <f>AVERAGE(F20-G20)</f>
        <v>7</v>
      </c>
      <c r="I20" s="156"/>
      <c r="J20" s="93" t="str">
        <f>B20</f>
        <v>ACTION TENNIS TAHOE</v>
      </c>
      <c r="K20" s="96" t="s">
        <v>7</v>
      </c>
      <c r="L20" s="261" t="str">
        <f>B23</f>
        <v>SOMETIMES TC</v>
      </c>
      <c r="M20" s="262"/>
      <c r="N20" s="263"/>
      <c r="O20" s="22">
        <v>2</v>
      </c>
      <c r="P20" s="22">
        <v>3</v>
      </c>
      <c r="Q20" s="5"/>
      <c r="R20" s="93" t="str">
        <f>B20</f>
        <v>ACTION TENNIS TAHOE</v>
      </c>
      <c r="S20" s="93"/>
      <c r="T20" s="96" t="s">
        <v>7</v>
      </c>
      <c r="U20" s="93" t="str">
        <f>B21</f>
        <v>CT BINISSALEM</v>
      </c>
      <c r="V20" s="22">
        <v>4</v>
      </c>
      <c r="W20" s="22">
        <v>1</v>
      </c>
      <c r="X20" s="63"/>
    </row>
    <row r="21" spans="1:24" s="3" customFormat="1" ht="15" customHeight="1">
      <c r="A21" s="161"/>
      <c r="B21" s="162" t="s">
        <v>24</v>
      </c>
      <c r="C21" s="163">
        <f>COUNT(O21,P24,W20)</f>
        <v>3</v>
      </c>
      <c r="D21" s="163">
        <f>IF(O21&gt;P21,1,0)+IF(P24&gt;O24,1,0)+IF(W20&gt;V20,1,0)</f>
        <v>1</v>
      </c>
      <c r="E21" s="163">
        <f>IF(O21&lt;P21,1,0)+IF(P24&lt;O24,1,0)+IF(W20&lt;V20,1,0)</f>
        <v>2</v>
      </c>
      <c r="F21" s="163">
        <f>VALUE(O21+P24+W20)</f>
        <v>6</v>
      </c>
      <c r="G21" s="163">
        <f>VALUE(P21+O24+V20)</f>
        <v>9</v>
      </c>
      <c r="H21" s="163">
        <f>AVERAGE(F21-G21)</f>
        <v>-3</v>
      </c>
      <c r="I21" s="156"/>
      <c r="J21" s="93" t="str">
        <f>B21</f>
        <v>CT BINISSALEM</v>
      </c>
      <c r="K21" s="139" t="s">
        <v>7</v>
      </c>
      <c r="L21" s="261" t="str">
        <f>B22</f>
        <v>OPEN MARRATXI</v>
      </c>
      <c r="M21" s="262"/>
      <c r="N21" s="263"/>
      <c r="O21" s="22">
        <v>4</v>
      </c>
      <c r="P21" s="22">
        <v>1</v>
      </c>
      <c r="Q21" s="5"/>
      <c r="R21" s="95" t="str">
        <f>B22</f>
        <v>OPEN MARRATXI</v>
      </c>
      <c r="S21" s="95"/>
      <c r="T21" s="96" t="s">
        <v>7</v>
      </c>
      <c r="U21" s="93" t="str">
        <f>B23</f>
        <v>SOMETIMES TC</v>
      </c>
      <c r="V21" s="191">
        <v>0</v>
      </c>
      <c r="W21" s="191">
        <v>5</v>
      </c>
      <c r="X21" s="188"/>
    </row>
    <row r="22" spans="1:24" s="3" customFormat="1" ht="15" customHeight="1">
      <c r="A22" s="161"/>
      <c r="B22" s="162" t="s">
        <v>35</v>
      </c>
      <c r="C22" s="163">
        <f>COUNT(P21,O23,V21)</f>
        <v>3</v>
      </c>
      <c r="D22" s="163">
        <f>IF(O23&gt;P23,1,0)+IF(P21&gt;O21,1,0)+IF(V21&gt;W21,1,0)</f>
        <v>0</v>
      </c>
      <c r="E22" s="163">
        <f>IF(O23&lt;P23,1,0)+IF(P21&lt;O21,1,0)+IF(V21&lt;W21,1,0)</f>
        <v>3</v>
      </c>
      <c r="F22" s="163">
        <f>VALUE(P21+O23+V21)</f>
        <v>1</v>
      </c>
      <c r="G22" s="163">
        <f>VALUE(O21+P23+W21)</f>
        <v>14</v>
      </c>
      <c r="H22" s="163">
        <f>AVERAGE(F22-G22)</f>
        <v>-13</v>
      </c>
      <c r="I22" s="156"/>
      <c r="J22" s="44" t="s">
        <v>57</v>
      </c>
      <c r="K22" s="175"/>
      <c r="L22" s="37"/>
      <c r="M22" s="37"/>
      <c r="N22" s="37"/>
      <c r="O22" s="47"/>
      <c r="P22" s="27"/>
      <c r="Q22" s="5"/>
      <c r="R22" s="5"/>
      <c r="S22" s="5"/>
      <c r="T22" s="5"/>
      <c r="U22" s="5"/>
      <c r="V22" s="5"/>
      <c r="W22" s="5"/>
      <c r="X22" s="5"/>
    </row>
    <row r="23" spans="1:24" s="3" customFormat="1" ht="15" customHeight="1">
      <c r="A23" s="161"/>
      <c r="B23" s="162" t="s">
        <v>16</v>
      </c>
      <c r="C23" s="163">
        <f>COUNT(P20,O24,W21)</f>
        <v>3</v>
      </c>
      <c r="D23" s="163">
        <f>IF(P20&gt;O20,1,0)+IF(O24&gt;P24,1,0)+IF(W21&gt;V21,1,0)</f>
        <v>3</v>
      </c>
      <c r="E23" s="163">
        <f>IF(P20&lt;O20,1,0)+IF(O24&lt;P24,1,0)+IF(W21&lt;V21,1,0)</f>
        <v>0</v>
      </c>
      <c r="F23" s="163">
        <f>VALUE(P20+O24+W21)</f>
        <v>12</v>
      </c>
      <c r="G23" s="163">
        <f>VALUE(O20+P24+V21)</f>
        <v>3</v>
      </c>
      <c r="H23" s="163">
        <f>AVERAGE(F23-G23)</f>
        <v>9</v>
      </c>
      <c r="I23" s="156"/>
      <c r="J23" s="93" t="str">
        <f>B22</f>
        <v>OPEN MARRATXI</v>
      </c>
      <c r="K23" s="96" t="s">
        <v>7</v>
      </c>
      <c r="L23" s="261" t="str">
        <f>B20</f>
        <v>ACTION TENNIS TAHOE</v>
      </c>
      <c r="M23" s="262"/>
      <c r="N23" s="263"/>
      <c r="O23" s="191">
        <v>0</v>
      </c>
      <c r="P23" s="191">
        <v>5</v>
      </c>
      <c r="Q23" s="188"/>
      <c r="R23" s="5"/>
      <c r="S23" s="5"/>
      <c r="T23" s="5"/>
      <c r="U23" s="5"/>
      <c r="V23" s="5"/>
      <c r="W23" s="5"/>
      <c r="X23" s="5"/>
    </row>
    <row r="24" spans="1:24" s="3" customFormat="1" ht="15" customHeight="1">
      <c r="A24" s="31"/>
      <c r="B24" s="31"/>
      <c r="C24" s="31"/>
      <c r="D24" s="31"/>
      <c r="E24" s="31"/>
      <c r="F24" s="31"/>
      <c r="G24" s="31"/>
      <c r="H24" s="31"/>
      <c r="I24" s="156"/>
      <c r="J24" s="94" t="str">
        <f>B23</f>
        <v>SOMETIMES TC</v>
      </c>
      <c r="K24" s="96" t="s">
        <v>7</v>
      </c>
      <c r="L24" s="264" t="str">
        <f>B21</f>
        <v>CT BINISSALEM</v>
      </c>
      <c r="M24" s="265"/>
      <c r="N24" s="266"/>
      <c r="O24" s="22">
        <v>4</v>
      </c>
      <c r="P24" s="22">
        <v>1</v>
      </c>
      <c r="Q24" s="188" t="s">
        <v>83</v>
      </c>
      <c r="R24" s="5"/>
      <c r="S24" s="5"/>
      <c r="T24" s="5"/>
      <c r="U24" s="5"/>
      <c r="V24" s="5"/>
      <c r="W24" s="5"/>
      <c r="X24" s="5"/>
    </row>
    <row r="25" spans="1:24" s="3" customFormat="1" ht="15" customHeight="1">
      <c r="A25" s="31"/>
      <c r="B25" s="164"/>
      <c r="C25" s="31"/>
      <c r="D25" s="31"/>
      <c r="E25" s="31"/>
      <c r="F25" s="31"/>
      <c r="G25" s="31"/>
      <c r="H25" s="31"/>
      <c r="I25" s="156"/>
      <c r="J25" s="5"/>
      <c r="K25" s="176"/>
      <c r="L25" s="5"/>
      <c r="M25" s="5"/>
      <c r="N25" s="5"/>
      <c r="O25" s="154"/>
      <c r="P25" s="154"/>
      <c r="Q25" s="5"/>
      <c r="R25" s="5"/>
      <c r="S25" s="5"/>
      <c r="T25" s="5"/>
      <c r="U25" s="5"/>
      <c r="V25" s="5"/>
      <c r="W25" s="5"/>
      <c r="X25" s="5"/>
    </row>
    <row r="26" spans="1:24" s="3" customFormat="1" ht="15" customHeight="1">
      <c r="A26" s="31"/>
      <c r="B26" s="31"/>
      <c r="C26" s="31"/>
      <c r="D26" s="31"/>
      <c r="E26" s="31"/>
      <c r="F26" s="31"/>
      <c r="G26" s="31"/>
      <c r="H26" s="31"/>
      <c r="I26" s="156"/>
      <c r="J26" s="5"/>
      <c r="K26" s="176"/>
      <c r="L26" s="5"/>
      <c r="M26" s="5"/>
      <c r="N26" s="5"/>
      <c r="O26" s="154"/>
      <c r="P26" s="154"/>
      <c r="Q26" s="5"/>
      <c r="R26" s="5"/>
      <c r="S26" s="5"/>
      <c r="T26" s="5"/>
      <c r="U26" s="5"/>
      <c r="V26" s="5"/>
      <c r="W26" s="5"/>
      <c r="X26" s="5"/>
    </row>
    <row r="27" spans="1:24" s="3" customFormat="1" ht="15" customHeight="1">
      <c r="A27" s="165"/>
      <c r="B27" s="158" t="s">
        <v>26</v>
      </c>
      <c r="C27" s="159" t="s">
        <v>1</v>
      </c>
      <c r="D27" s="159" t="s">
        <v>2</v>
      </c>
      <c r="E27" s="160" t="s">
        <v>3</v>
      </c>
      <c r="F27" s="160" t="s">
        <v>4</v>
      </c>
      <c r="G27" s="160" t="s">
        <v>5</v>
      </c>
      <c r="H27" s="160" t="s">
        <v>6</v>
      </c>
      <c r="I27" s="156"/>
      <c r="J27" s="44" t="s">
        <v>66</v>
      </c>
      <c r="K27" s="175"/>
      <c r="L27" s="37"/>
      <c r="M27" s="37"/>
      <c r="N27" s="37"/>
      <c r="O27" s="47"/>
      <c r="P27" s="27"/>
      <c r="Q27" s="5"/>
      <c r="R27" s="260" t="s">
        <v>74</v>
      </c>
      <c r="S27" s="260"/>
      <c r="T27" s="260"/>
      <c r="U27" s="37"/>
      <c r="V27" s="168"/>
      <c r="W27" s="5"/>
      <c r="X27" s="5"/>
    </row>
    <row r="28" spans="1:24" s="3" customFormat="1" ht="15" customHeight="1">
      <c r="A28" s="161"/>
      <c r="B28" s="166" t="s">
        <v>16</v>
      </c>
      <c r="C28" s="161">
        <f>COUNT(O28,P31,V28)</f>
        <v>3</v>
      </c>
      <c r="D28" s="161">
        <f>IF(O28&gt;P28,1,0)+IF(P31&gt;O31,1,0)+IF(V28&gt;W28,1,0)</f>
        <v>2</v>
      </c>
      <c r="E28" s="161">
        <f>IF(O28&lt;P28,1,0)+IF(P31&lt;O31,1,0)+IF(V28&lt;W28,1,0)</f>
        <v>1</v>
      </c>
      <c r="F28" s="161">
        <f>VALUE(O28+P31+V28)</f>
        <v>10</v>
      </c>
      <c r="G28" s="161">
        <f>VALUE(P28+O31+W28)</f>
        <v>5</v>
      </c>
      <c r="H28" s="161">
        <f>AVERAGE(F28-G28)</f>
        <v>5</v>
      </c>
      <c r="I28" s="156"/>
      <c r="J28" s="93" t="str">
        <f>B28</f>
        <v>SOMETIMES TC</v>
      </c>
      <c r="K28" s="96" t="s">
        <v>7</v>
      </c>
      <c r="L28" s="261" t="str">
        <f>B31</f>
        <v>ACTION TENNIS TAHOE</v>
      </c>
      <c r="M28" s="262"/>
      <c r="N28" s="263"/>
      <c r="O28" s="22">
        <v>5</v>
      </c>
      <c r="P28" s="22">
        <v>0</v>
      </c>
      <c r="Q28" s="188" t="s">
        <v>86</v>
      </c>
      <c r="R28" s="93" t="str">
        <f>B28</f>
        <v>SOMETIMES TC</v>
      </c>
      <c r="S28" s="93"/>
      <c r="T28" s="96" t="s">
        <v>7</v>
      </c>
      <c r="U28" s="93" t="str">
        <f>B29</f>
        <v>OPEN MARRATXI</v>
      </c>
      <c r="V28" s="191">
        <v>5</v>
      </c>
      <c r="W28" s="191">
        <v>0</v>
      </c>
      <c r="X28" s="5"/>
    </row>
    <row r="29" spans="1:24" s="3" customFormat="1" ht="15" customHeight="1">
      <c r="A29" s="161"/>
      <c r="B29" s="166" t="s">
        <v>35</v>
      </c>
      <c r="C29" s="161">
        <f>COUNT(O29,P32,W28)</f>
        <v>3</v>
      </c>
      <c r="D29" s="161">
        <f>IF(O29&gt;P29,1,0)+IF(P32&gt;O32,1,0)+IF(W28&gt;V28,1,0)</f>
        <v>0</v>
      </c>
      <c r="E29" s="161">
        <f>IF(O29&lt;P29,1,0)+IF(P32&lt;O32,1,0)+IF(W28&lt;V28,1,0)</f>
        <v>3</v>
      </c>
      <c r="F29" s="161">
        <f>VALUE(O29+P32+W28)</f>
        <v>0</v>
      </c>
      <c r="G29" s="161">
        <f>VALUE(P29+O32+V28)</f>
        <v>15</v>
      </c>
      <c r="H29" s="161">
        <f>AVERAGE(F29-G29)</f>
        <v>-15</v>
      </c>
      <c r="I29" s="156"/>
      <c r="J29" s="93" t="str">
        <f>B29</f>
        <v>OPEN MARRATXI</v>
      </c>
      <c r="K29" s="96" t="s">
        <v>7</v>
      </c>
      <c r="L29" s="261" t="str">
        <f>B30</f>
        <v>CT BINISSALEM</v>
      </c>
      <c r="M29" s="262"/>
      <c r="N29" s="263"/>
      <c r="O29" s="191">
        <v>0</v>
      </c>
      <c r="P29" s="191">
        <v>5</v>
      </c>
      <c r="Q29" s="188"/>
      <c r="R29" s="95" t="str">
        <f>B30</f>
        <v>CT BINISSALEM</v>
      </c>
      <c r="S29" s="95"/>
      <c r="T29" s="96" t="s">
        <v>7</v>
      </c>
      <c r="U29" s="93" t="str">
        <f>B31</f>
        <v>ACTION TENNIS TAHOE</v>
      </c>
      <c r="V29" s="22">
        <v>2</v>
      </c>
      <c r="W29" s="22">
        <v>3</v>
      </c>
      <c r="X29" s="167"/>
    </row>
    <row r="30" spans="1:24" s="3" customFormat="1" ht="15" customHeight="1">
      <c r="A30" s="161"/>
      <c r="B30" s="166" t="s">
        <v>24</v>
      </c>
      <c r="C30" s="161">
        <f>COUNT(P29,O31,V29)</f>
        <v>3</v>
      </c>
      <c r="D30" s="161">
        <f>IF(O31&gt;P31,1,0)+IF(P29&gt;O29,1,0)+IF(V29&gt;W29,1,0)</f>
        <v>2</v>
      </c>
      <c r="E30" s="161">
        <f>IF(O31&lt;P31,1,0)+IF(P29&lt;O29,1,0)+IF(V29&lt;W29,1,0)</f>
        <v>1</v>
      </c>
      <c r="F30" s="161">
        <f>VALUE(P29+O31+V29)</f>
        <v>12</v>
      </c>
      <c r="G30" s="161">
        <f>VALUE(O29+P31+W29)</f>
        <v>3</v>
      </c>
      <c r="H30" s="161">
        <f>AVERAGE(F30-G30)</f>
        <v>9</v>
      </c>
      <c r="I30" s="156"/>
      <c r="J30" s="44" t="s">
        <v>72</v>
      </c>
      <c r="K30" s="175"/>
      <c r="L30" s="37"/>
      <c r="M30" s="37"/>
      <c r="N30" s="37"/>
      <c r="O30" s="47"/>
      <c r="P30" s="27"/>
      <c r="Q30" s="5"/>
      <c r="R30" s="5"/>
      <c r="S30" s="5"/>
      <c r="T30" s="5"/>
      <c r="U30" s="5"/>
      <c r="V30" s="5"/>
      <c r="W30" s="5"/>
      <c r="X30" s="5"/>
    </row>
    <row r="31" spans="1:24" s="3" customFormat="1" ht="15" customHeight="1">
      <c r="A31" s="161"/>
      <c r="B31" s="166" t="s">
        <v>38</v>
      </c>
      <c r="C31" s="161">
        <f>COUNT(P28,O32,W29)</f>
        <v>3</v>
      </c>
      <c r="D31" s="161">
        <f>IF(P28&gt;O28,1,0)+IF(O32&gt;P32,1,0)+IF(W29&gt;V29,1,0)</f>
        <v>2</v>
      </c>
      <c r="E31" s="161">
        <f>IF(P28&lt;O28,1,0)+IF(O32&lt;P32,1,0)+IF(W29&lt;V29,1,0)</f>
        <v>1</v>
      </c>
      <c r="F31" s="161">
        <f>VALUE(P28+O32+W29)</f>
        <v>8</v>
      </c>
      <c r="G31" s="161">
        <f>VALUE(O28+P32+V29)</f>
        <v>7</v>
      </c>
      <c r="H31" s="161">
        <f>AVERAGE(F31-G31)</f>
        <v>1</v>
      </c>
      <c r="I31" s="156"/>
      <c r="J31" s="93" t="str">
        <f>B31</f>
        <v>ACTION TENNIS TAHOE</v>
      </c>
      <c r="K31" s="96" t="s">
        <v>7</v>
      </c>
      <c r="L31" s="261" t="str">
        <f>B29</f>
        <v>OPEN MARRATXI</v>
      </c>
      <c r="M31" s="262"/>
      <c r="N31" s="263"/>
      <c r="O31" s="191">
        <v>5</v>
      </c>
      <c r="P31" s="191">
        <v>0</v>
      </c>
      <c r="Q31" s="167"/>
      <c r="R31" s="5"/>
      <c r="S31" s="5"/>
      <c r="T31" s="5"/>
      <c r="U31" s="5"/>
      <c r="V31" s="5"/>
      <c r="W31" s="5"/>
      <c r="X31" s="5"/>
    </row>
    <row r="32" spans="1:24" s="3" customFormat="1" ht="1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94" t="str">
        <f>B30</f>
        <v>CT BINISSALEM</v>
      </c>
      <c r="K32" s="96" t="s">
        <v>7</v>
      </c>
      <c r="L32" s="264" t="str">
        <f>B28</f>
        <v>SOMETIMES TC</v>
      </c>
      <c r="M32" s="265"/>
      <c r="N32" s="266"/>
      <c r="O32" s="22">
        <v>5</v>
      </c>
      <c r="P32" s="22">
        <v>0</v>
      </c>
      <c r="Q32" s="188" t="s">
        <v>86</v>
      </c>
      <c r="R32" s="5"/>
      <c r="S32" s="5"/>
      <c r="T32" s="5"/>
      <c r="U32" s="5"/>
      <c r="V32" s="5"/>
      <c r="W32" s="5"/>
      <c r="X32" s="5"/>
    </row>
    <row r="33" spans="1:24" s="3" customFormat="1" ht="15" customHeight="1">
      <c r="A33" s="156"/>
      <c r="B33" s="155"/>
      <c r="C33" s="154"/>
      <c r="D33" s="154"/>
      <c r="E33" s="154"/>
      <c r="F33" s="154"/>
      <c r="G33" s="154"/>
      <c r="H33" s="154"/>
      <c r="I33" s="15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 ht="15" customHeight="1">
      <c r="A34" s="5"/>
      <c r="B34" s="154"/>
      <c r="C34" s="154"/>
      <c r="D34" s="154"/>
      <c r="E34" s="154"/>
      <c r="F34" s="154"/>
      <c r="G34" s="154"/>
      <c r="H34" s="154"/>
      <c r="I34" s="154"/>
      <c r="J34" s="146" t="s">
        <v>45</v>
      </c>
      <c r="K34" s="68"/>
      <c r="L34" s="68"/>
      <c r="M34" s="68"/>
      <c r="N34" s="68"/>
      <c r="O34" s="68"/>
      <c r="P34" s="68"/>
      <c r="Q34" s="68"/>
      <c r="R34" s="146" t="s">
        <v>41</v>
      </c>
      <c r="S34" s="68"/>
      <c r="T34" s="68"/>
      <c r="U34" s="68"/>
      <c r="V34" s="68"/>
      <c r="W34" s="68"/>
      <c r="X34" s="68"/>
    </row>
    <row r="35" spans="1:24" s="3" customFormat="1" ht="15" customHeight="1">
      <c r="A35" s="5"/>
      <c r="B35" s="156"/>
      <c r="C35" s="156"/>
      <c r="D35" s="156"/>
      <c r="E35" s="156"/>
      <c r="F35" s="156"/>
      <c r="G35" s="156"/>
      <c r="H35" s="156"/>
      <c r="I35" s="156"/>
      <c r="J35" s="146" t="s">
        <v>40</v>
      </c>
      <c r="K35" s="68"/>
      <c r="L35" s="68"/>
      <c r="M35" s="68"/>
      <c r="N35" s="68"/>
      <c r="O35" s="68"/>
      <c r="P35" s="68"/>
      <c r="Q35" s="68"/>
      <c r="R35" s="146" t="s">
        <v>82</v>
      </c>
      <c r="S35" s="68"/>
      <c r="T35" s="68"/>
      <c r="U35" s="68"/>
      <c r="V35" s="68"/>
      <c r="W35" s="68"/>
      <c r="X35" s="68"/>
    </row>
    <row r="36" spans="1:24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 ht="15" customHeight="1">
      <c r="A37" s="30"/>
      <c r="B37" s="30"/>
      <c r="C37" s="30"/>
      <c r="D37" s="30"/>
      <c r="E37" s="30"/>
      <c r="F37" s="30"/>
      <c r="G37" s="30"/>
      <c r="H37" s="30"/>
      <c r="I37" s="30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38" spans="1:24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</sheetData>
  <mergeCells count="15">
    <mergeCell ref="Q11:R11"/>
    <mergeCell ref="Q12:R12"/>
    <mergeCell ref="Q13:R13"/>
    <mergeCell ref="Q14:R14"/>
    <mergeCell ref="Q15:R15"/>
    <mergeCell ref="R19:T19"/>
    <mergeCell ref="L20:N20"/>
    <mergeCell ref="L21:N21"/>
    <mergeCell ref="L23:N23"/>
    <mergeCell ref="L32:N32"/>
    <mergeCell ref="L24:N24"/>
    <mergeCell ref="R27:T27"/>
    <mergeCell ref="L28:N28"/>
    <mergeCell ref="L29:N29"/>
    <mergeCell ref="L31:N31"/>
  </mergeCells>
  <pageMargins left="0.31496062992125984" right="0.31496062992125984" top="0.35433070866141736" bottom="0.15748031496062992" header="0.31496062992125984" footer="0.31496062992125984"/>
  <pageSetup paperSize="9" scale="94" orientation="landscape" r:id="rId1"/>
  <ignoredErrors>
    <ignoredError sqref="L13:M1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workbookViewId="0">
      <selection activeCell="S24" sqref="S24"/>
    </sheetView>
  </sheetViews>
  <sheetFormatPr baseColWidth="10" defaultRowHeight="15"/>
  <cols>
    <col min="1" max="1" width="1.5703125" customWidth="1"/>
    <col min="2" max="2" width="2.28515625" customWidth="1"/>
    <col min="3" max="3" width="1.5703125" customWidth="1"/>
    <col min="4" max="4" width="1.7109375" customWidth="1"/>
    <col min="5" max="5" width="1.140625" customWidth="1"/>
    <col min="6" max="6" width="1.7109375" customWidth="1"/>
    <col min="7" max="8" width="1.28515625" customWidth="1"/>
    <col min="9" max="9" width="2.85546875" customWidth="1"/>
    <col min="10" max="10" width="23.28515625" customWidth="1"/>
    <col min="11" max="11" width="6.28515625" customWidth="1"/>
    <col min="12" max="12" width="6.7109375" customWidth="1"/>
    <col min="13" max="13" width="6.85546875" customWidth="1"/>
    <col min="14" max="14" width="6.140625" customWidth="1"/>
    <col min="15" max="16" width="6.28515625" customWidth="1"/>
    <col min="17" max="17" width="8.85546875" customWidth="1"/>
    <col min="18" max="18" width="8.140625" customWidth="1"/>
    <col min="19" max="19" width="15.85546875" customWidth="1"/>
    <col min="20" max="20" width="5.140625" customWidth="1"/>
    <col min="21" max="21" width="23.5703125" customWidth="1"/>
    <col min="22" max="23" width="6.28515625" customWidth="1"/>
  </cols>
  <sheetData>
    <row r="1" spans="1:24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>
      <c r="A2" s="30"/>
      <c r="B2" s="30"/>
      <c r="C2" s="30"/>
      <c r="D2" s="30"/>
      <c r="E2" s="30"/>
      <c r="F2" s="30"/>
      <c r="G2" s="30"/>
      <c r="H2" s="30"/>
      <c r="I2" s="150" t="s">
        <v>47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5" customHeight="1">
      <c r="A4" s="30"/>
      <c r="B4" s="30"/>
      <c r="C4" s="17"/>
      <c r="D4" s="17"/>
      <c r="E4" s="17"/>
      <c r="F4" s="153"/>
      <c r="G4" s="17"/>
      <c r="H4" s="28"/>
      <c r="I4" s="29" t="s">
        <v>39</v>
      </c>
      <c r="J4" s="24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" customHeight="1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 ht="15" customHeight="1">
      <c r="A7" s="5"/>
      <c r="B7" s="5"/>
      <c r="C7" s="5"/>
      <c r="D7" s="5"/>
      <c r="E7" s="5"/>
      <c r="F7" s="5"/>
      <c r="G7" s="5"/>
      <c r="H7" s="5"/>
      <c r="I7" s="90" t="s">
        <v>29</v>
      </c>
      <c r="J7" s="67"/>
      <c r="K7" s="67"/>
      <c r="L7" s="67"/>
      <c r="M7" s="67"/>
      <c r="N7" s="67"/>
      <c r="O7" s="66"/>
      <c r="P7" s="67"/>
      <c r="Q7" s="67"/>
      <c r="R7" s="67"/>
      <c r="S7" s="67"/>
      <c r="T7" s="67"/>
      <c r="U7" s="67"/>
      <c r="V7" s="67"/>
      <c r="W7" s="5"/>
      <c r="X7" s="5"/>
    </row>
    <row r="8" spans="1:24" s="3" customFormat="1" ht="15" customHeight="1">
      <c r="A8" s="5"/>
      <c r="B8" s="5"/>
      <c r="C8" s="5"/>
      <c r="D8" s="5"/>
      <c r="E8" s="5"/>
      <c r="F8" s="5"/>
      <c r="G8" s="5"/>
      <c r="H8" s="5"/>
      <c r="I8" s="90" t="s">
        <v>28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5"/>
      <c r="X8" s="5"/>
    </row>
    <row r="9" spans="1:24" s="3" customFormat="1" ht="15" customHeight="1">
      <c r="A9" s="5"/>
      <c r="B9" s="5"/>
      <c r="C9" s="5"/>
      <c r="D9" s="5"/>
      <c r="E9" s="5"/>
      <c r="F9" s="5"/>
      <c r="G9" s="5"/>
      <c r="H9" s="5"/>
      <c r="I9" s="90" t="s">
        <v>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5"/>
      <c r="X9" s="5"/>
    </row>
    <row r="10" spans="1:24" s="3" customFormat="1" ht="1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5" customHeight="1" thickBot="1">
      <c r="A11" s="5"/>
      <c r="B11" s="5"/>
      <c r="C11" s="5"/>
      <c r="D11" s="5"/>
      <c r="E11" s="5"/>
      <c r="F11" s="5"/>
      <c r="G11" s="5"/>
      <c r="H11" s="5"/>
      <c r="I11" s="18"/>
      <c r="J11" s="199" t="s">
        <v>27</v>
      </c>
      <c r="K11" s="26" t="s">
        <v>1</v>
      </c>
      <c r="L11" s="19" t="s">
        <v>2</v>
      </c>
      <c r="M11" s="20" t="s">
        <v>3</v>
      </c>
      <c r="N11" s="20" t="s">
        <v>4</v>
      </c>
      <c r="O11" s="21" t="s">
        <v>5</v>
      </c>
      <c r="P11" s="21" t="s">
        <v>6</v>
      </c>
      <c r="Q11" s="267" t="s">
        <v>19</v>
      </c>
      <c r="R11" s="268"/>
      <c r="S11" s="5"/>
      <c r="T11" s="5"/>
      <c r="U11" s="5"/>
      <c r="V11" s="5"/>
      <c r="W11" s="5"/>
      <c r="X11" s="5"/>
    </row>
    <row r="12" spans="1:24" s="3" customFormat="1" ht="15" customHeight="1">
      <c r="A12" s="5"/>
      <c r="B12" s="5"/>
      <c r="C12" s="5"/>
      <c r="D12" s="5"/>
      <c r="E12" s="5"/>
      <c r="F12" s="5"/>
      <c r="G12" s="5"/>
      <c r="H12" s="5"/>
      <c r="I12" s="7">
        <v>1</v>
      </c>
      <c r="J12" s="152" t="s">
        <v>11</v>
      </c>
      <c r="K12" s="22">
        <f>COUNT(O20,P23,V20,P28,O31,W29)</f>
        <v>6</v>
      </c>
      <c r="L12" s="12">
        <f>IF(P23&gt;O23,1,0)+IF(O20&gt;P20,1,0)+IF(P28&gt;O28,1,0)+IF(V20&gt;W20,1,0)+IF(W29&gt;V29,1,0)+IF(O31&gt;P31,1,0)</f>
        <v>1</v>
      </c>
      <c r="M12" s="12">
        <f>IF(P23&lt;O23,1,0)+IF(O20&lt;P20,1,0)+IF(P28&lt;O28,1,0)+IF(V20&lt;W20,1,0)+IF(W29&lt;V29,1,0)+IF(O31&lt;P31,1,0)</f>
        <v>1</v>
      </c>
      <c r="N12" s="11">
        <f>VALUE(O20+P28+V20+W29+P23+O31)</f>
        <v>7</v>
      </c>
      <c r="O12" s="11">
        <f>VALUE(P20+O28+W20+V29+O23+P31)</f>
        <v>3</v>
      </c>
      <c r="P12" s="11">
        <f>AVERAGE(N12-O12)</f>
        <v>4</v>
      </c>
      <c r="Q12" s="269" t="s">
        <v>94</v>
      </c>
      <c r="R12" s="270"/>
      <c r="S12" s="5"/>
      <c r="T12" s="5"/>
      <c r="U12" s="5"/>
      <c r="V12" s="5"/>
      <c r="W12" s="5"/>
      <c r="X12" s="5"/>
    </row>
    <row r="13" spans="1:24" s="3" customFormat="1" ht="15" customHeight="1">
      <c r="A13" s="5"/>
      <c r="B13" s="5"/>
      <c r="C13" s="5"/>
      <c r="D13" s="5"/>
      <c r="E13" s="5"/>
      <c r="F13" s="5"/>
      <c r="G13" s="5"/>
      <c r="H13" s="5"/>
      <c r="I13" s="215">
        <v>2</v>
      </c>
      <c r="J13" s="224" t="s">
        <v>12</v>
      </c>
      <c r="K13" s="223">
        <f>COUNT(O21,P24,W20,P29,O32,V29)</f>
        <v>6</v>
      </c>
      <c r="L13" s="203">
        <f>IF(P24&gt;O24,1,0)+IF(O21&gt;P21,1,0)+IF(P29&gt;O29,1,0)+IF(W20&gt;V20,1,0)+IF(V29&gt;W29,1,0)+IF(O32&gt;P32,1,0)</f>
        <v>2</v>
      </c>
      <c r="M13" s="203">
        <f>IF(P24&lt;O24,1,0)+IF(O21&lt;P21,1,0)+IF(P29&lt;O29,1,0)+IF(W20&lt;V20,1,0)+IF(V29&lt;W29,1,0)+IF(O32&lt;P32,1,0)</f>
        <v>0</v>
      </c>
      <c r="N13" s="203">
        <f>VALUE(P24+O21+W20+V29+P29+O32)</f>
        <v>8</v>
      </c>
      <c r="O13" s="203">
        <f>VALUE(O24+P21+V20+W29+O29+P32)</f>
        <v>2</v>
      </c>
      <c r="P13" s="203">
        <f>AVERAGE(N13-O13)</f>
        <v>6</v>
      </c>
      <c r="Q13" s="275" t="s">
        <v>93</v>
      </c>
      <c r="R13" s="276"/>
      <c r="S13" s="5"/>
      <c r="T13" s="5"/>
      <c r="U13" s="5"/>
      <c r="V13" s="5"/>
      <c r="W13" s="5"/>
      <c r="X13" s="5"/>
    </row>
    <row r="14" spans="1:24" s="3" customFormat="1" ht="15" customHeight="1">
      <c r="A14" s="5"/>
      <c r="B14" s="5"/>
      <c r="C14" s="5"/>
      <c r="D14" s="5"/>
      <c r="E14" s="5"/>
      <c r="F14" s="5"/>
      <c r="G14" s="5"/>
      <c r="H14" s="5"/>
      <c r="I14" s="8">
        <v>3</v>
      </c>
      <c r="J14" s="91" t="s">
        <v>42</v>
      </c>
      <c r="K14" s="22">
        <f>COUNT(P21,O24,V21,O29,P31,W28)</f>
        <v>6</v>
      </c>
      <c r="L14" s="12">
        <f>IF(O23&gt;P23,1,0)+IF(P21&gt;O21,1,0)+IF(O29&gt;P29,1,0)+IF(V21&gt;W21,1,0)+IF(W28&gt;V28,1,0)+IF(P31&gt;O31,1,0)</f>
        <v>0</v>
      </c>
      <c r="M14" s="12">
        <f>IF(O23&lt;P23,1,0)+IF(P21&lt;O21,1,0)+IF(O29&lt;P29,1,0)+IF(V21&lt;W21,1,0)+IF(W28&lt;V28,1,0)+IF(P31&lt;O31,1,0)</f>
        <v>1</v>
      </c>
      <c r="N14" s="12">
        <f>VALUE(O23+P21+O29+V21+W28+P31)</f>
        <v>0</v>
      </c>
      <c r="O14" s="12">
        <f>VALUE(P23+O21+P29+W21+V28+O31)</f>
        <v>5</v>
      </c>
      <c r="P14" s="12">
        <f t="shared" ref="P14:P15" si="0">AVERAGE(N14-O14)</f>
        <v>-5</v>
      </c>
      <c r="Q14" s="277"/>
      <c r="R14" s="278"/>
      <c r="S14" s="5"/>
      <c r="T14" s="5"/>
      <c r="U14" s="5"/>
      <c r="V14" s="5"/>
      <c r="W14" s="5"/>
      <c r="X14" s="5"/>
    </row>
    <row r="15" spans="1:24" s="3" customFormat="1" ht="15" customHeight="1" thickBot="1">
      <c r="A15" s="5"/>
      <c r="B15" s="154"/>
      <c r="C15" s="154"/>
      <c r="D15" s="154"/>
      <c r="E15" s="154"/>
      <c r="F15" s="154"/>
      <c r="G15" s="154"/>
      <c r="H15" s="154"/>
      <c r="I15" s="9">
        <v>4</v>
      </c>
      <c r="J15" s="92" t="s">
        <v>37</v>
      </c>
      <c r="K15" s="22">
        <f>COUNT(P20,O24,W21,O28,P32,V28)</f>
        <v>6</v>
      </c>
      <c r="L15" s="12">
        <f>IF(O24&gt;P24,1,0)+IF(P20&gt;O20,1,0)+IF(O28&gt;P28,1,0)+IF(W21&gt;V21,1,0)+IF(V28&gt;W28,1,0)+IF(P32&gt;O32,1,0)</f>
        <v>0</v>
      </c>
      <c r="M15" s="12">
        <f>IF(O24&lt;P24,1,0)+IF(P20&lt;O20,1,0)+IF(O28&lt;P28,1,0)+IF(W21&lt;V21,1,0)+IF(V28&lt;W28,1,0)+IF(P32&lt;O32,1,0)</f>
        <v>1</v>
      </c>
      <c r="N15" s="12">
        <f>VALUE(O24+O28+W21+V28+P20+P32)</f>
        <v>0</v>
      </c>
      <c r="O15" s="12">
        <f>VALUE(P24+P28+V21+W28+O20+O32)</f>
        <v>5</v>
      </c>
      <c r="P15" s="12">
        <f t="shared" si="0"/>
        <v>-5</v>
      </c>
      <c r="Q15" s="279"/>
      <c r="R15" s="280"/>
      <c r="S15" s="5"/>
      <c r="T15" s="5"/>
      <c r="U15" s="5"/>
      <c r="V15" s="5"/>
      <c r="W15" s="5"/>
      <c r="X15" s="5"/>
    </row>
    <row r="16" spans="1:24" s="3" customFormat="1" ht="15" customHeight="1">
      <c r="A16" s="5"/>
      <c r="B16" s="154"/>
      <c r="C16" s="154"/>
      <c r="D16" s="154"/>
      <c r="E16" s="154"/>
      <c r="F16" s="154"/>
      <c r="G16" s="154"/>
      <c r="H16" s="154"/>
      <c r="I16" s="154"/>
      <c r="J16" s="5"/>
      <c r="K16" s="5"/>
      <c r="L16" s="5"/>
      <c r="M16" s="5"/>
      <c r="N16" s="5"/>
      <c r="O16" s="5"/>
      <c r="P16" s="5"/>
      <c r="Q16" s="16"/>
      <c r="R16" s="5"/>
      <c r="S16" s="5"/>
      <c r="T16" s="5"/>
      <c r="U16" s="5"/>
      <c r="V16" s="5"/>
      <c r="W16" s="5"/>
      <c r="X16" s="5"/>
    </row>
    <row r="17" spans="1:24" s="3" customFormat="1" ht="15" customHeight="1">
      <c r="A17" s="154"/>
      <c r="B17" s="155"/>
      <c r="C17" s="154"/>
      <c r="D17" s="154"/>
      <c r="E17" s="154"/>
      <c r="F17" s="154"/>
      <c r="G17" s="154"/>
      <c r="H17" s="154"/>
      <c r="I17" s="15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3" customFormat="1" ht="15" customHeight="1">
      <c r="A18" s="156"/>
      <c r="B18" s="154"/>
      <c r="C18" s="154"/>
      <c r="D18" s="154"/>
      <c r="E18" s="154"/>
      <c r="F18" s="154"/>
      <c r="G18" s="154"/>
      <c r="H18" s="154"/>
      <c r="I18" s="15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3" customFormat="1" ht="15" customHeight="1">
      <c r="A19" s="157"/>
      <c r="B19" s="158" t="s">
        <v>25</v>
      </c>
      <c r="C19" s="159" t="s">
        <v>1</v>
      </c>
      <c r="D19" s="159" t="s">
        <v>2</v>
      </c>
      <c r="E19" s="160" t="s">
        <v>3</v>
      </c>
      <c r="F19" s="160" t="s">
        <v>4</v>
      </c>
      <c r="G19" s="160" t="s">
        <v>5</v>
      </c>
      <c r="H19" s="160" t="s">
        <v>6</v>
      </c>
      <c r="I19" s="156"/>
      <c r="J19" s="44" t="s">
        <v>52</v>
      </c>
      <c r="K19" s="45"/>
      <c r="L19" s="37"/>
      <c r="M19" s="37"/>
      <c r="N19" s="37"/>
      <c r="O19" s="168"/>
      <c r="P19" s="5"/>
      <c r="Q19" s="5"/>
      <c r="R19" s="260" t="s">
        <v>63</v>
      </c>
      <c r="S19" s="260"/>
      <c r="T19" s="260"/>
      <c r="U19" s="37"/>
      <c r="V19" s="47"/>
      <c r="W19" s="5"/>
      <c r="X19" s="5"/>
    </row>
    <row r="20" spans="1:24" s="3" customFormat="1" ht="15" customHeight="1">
      <c r="A20" s="161"/>
      <c r="B20" s="162" t="s">
        <v>11</v>
      </c>
      <c r="C20" s="163">
        <f>COUNT(O20,P23,V20)</f>
        <v>3</v>
      </c>
      <c r="D20" s="163">
        <f>IF(O20&gt;P20,1,0)+IF(P23&gt;O23,1,0)+IF(V20&gt;W20,1,0)</f>
        <v>1</v>
      </c>
      <c r="E20" s="163">
        <f>IF(O20&lt;P20,1,0)+IF(P23&lt;O23,1,0)+IF(V20&lt;W20,1,0)</f>
        <v>0</v>
      </c>
      <c r="F20" s="163">
        <f>VALUE(O20+P23+V20)</f>
        <v>5</v>
      </c>
      <c r="G20" s="163">
        <f>VALUE(P20+O23+W20)</f>
        <v>0</v>
      </c>
      <c r="H20" s="163">
        <f>AVERAGE(F20-G20)</f>
        <v>5</v>
      </c>
      <c r="I20" s="156"/>
      <c r="J20" s="227" t="str">
        <f>B20</f>
        <v>SPORTING TC</v>
      </c>
      <c r="K20" s="208" t="s">
        <v>7</v>
      </c>
      <c r="L20" s="281" t="str">
        <f>B23</f>
        <v>ACTION TENIS TAHOE</v>
      </c>
      <c r="M20" s="282"/>
      <c r="N20" s="283"/>
      <c r="O20" s="223">
        <v>5</v>
      </c>
      <c r="P20" s="223">
        <v>0</v>
      </c>
      <c r="Q20" s="5"/>
      <c r="R20" s="93" t="str">
        <f>B20</f>
        <v>SPORTING TC</v>
      </c>
      <c r="S20" s="93"/>
      <c r="T20" s="96" t="s">
        <v>7</v>
      </c>
      <c r="U20" s="93" t="str">
        <f>B21</f>
        <v>CT PAGUERA</v>
      </c>
      <c r="V20" s="191">
        <v>0</v>
      </c>
      <c r="W20" s="191">
        <v>0</v>
      </c>
      <c r="X20" s="63" t="s">
        <v>87</v>
      </c>
    </row>
    <row r="21" spans="1:24" s="3" customFormat="1" ht="15" customHeight="1">
      <c r="A21" s="161"/>
      <c r="B21" s="162" t="s">
        <v>12</v>
      </c>
      <c r="C21" s="163">
        <f>COUNT(O21,P24,W20)</f>
        <v>3</v>
      </c>
      <c r="D21" s="163">
        <f>IF(O21&gt;P21,1,0)+IF(P24&gt;O24,1,0)+IF(W20&gt;V20,1,0)</f>
        <v>1</v>
      </c>
      <c r="E21" s="163">
        <f>IF(O21&lt;P21,1,0)+IF(P24&lt;O24,1,0)+IF(W20&lt;V20,1,0)</f>
        <v>0</v>
      </c>
      <c r="F21" s="163">
        <f>VALUE(O21+P24+W20)</f>
        <v>5</v>
      </c>
      <c r="G21" s="163">
        <f>VALUE(P21+O24+V20)</f>
        <v>0</v>
      </c>
      <c r="H21" s="163">
        <f>AVERAGE(F21-G21)</f>
        <v>5</v>
      </c>
      <c r="I21" s="156"/>
      <c r="J21" s="227" t="str">
        <f>B21</f>
        <v>CT PAGUERA</v>
      </c>
      <c r="K21" s="228" t="s">
        <v>7</v>
      </c>
      <c r="L21" s="281" t="str">
        <f>B22</f>
        <v>POL. PRINCIPES DE ESPAÑA</v>
      </c>
      <c r="M21" s="282"/>
      <c r="N21" s="283"/>
      <c r="O21" s="223">
        <v>5</v>
      </c>
      <c r="P21" s="223">
        <v>0</v>
      </c>
      <c r="Q21" s="5"/>
      <c r="R21" s="95" t="str">
        <f>B22</f>
        <v>POL. PRINCIPES DE ESPAÑA</v>
      </c>
      <c r="S21" s="95"/>
      <c r="T21" s="96" t="s">
        <v>7</v>
      </c>
      <c r="U21" s="93" t="str">
        <f>B23</f>
        <v>ACTION TENIS TAHOE</v>
      </c>
      <c r="V21" s="191">
        <v>0</v>
      </c>
      <c r="W21" s="191">
        <v>0</v>
      </c>
      <c r="X21" s="63" t="s">
        <v>87</v>
      </c>
    </row>
    <row r="22" spans="1:24" s="3" customFormat="1" ht="15" customHeight="1">
      <c r="A22" s="161"/>
      <c r="B22" s="162" t="s">
        <v>42</v>
      </c>
      <c r="C22" s="163">
        <f>COUNT(P21,O23,V21)</f>
        <v>3</v>
      </c>
      <c r="D22" s="163">
        <f>IF(O23&gt;P23,1,0)+IF(P21&gt;O21,1,0)+IF(V21&gt;W21,1,0)</f>
        <v>0</v>
      </c>
      <c r="E22" s="163">
        <f>IF(O23&lt;P23,1,0)+IF(P21&lt;O21,1,0)+IF(V21&lt;W21,1,0)</f>
        <v>1</v>
      </c>
      <c r="F22" s="163">
        <f>VALUE(P21+O23+V21)</f>
        <v>0</v>
      </c>
      <c r="G22" s="163">
        <f>VALUE(O21+P23+W21)</f>
        <v>5</v>
      </c>
      <c r="H22" s="163">
        <f>AVERAGE(F22-G22)</f>
        <v>-5</v>
      </c>
      <c r="I22" s="156"/>
      <c r="J22" s="44" t="s">
        <v>58</v>
      </c>
      <c r="K22" s="175"/>
      <c r="L22" s="37"/>
      <c r="M22" s="37"/>
      <c r="N22" s="37"/>
      <c r="O22" s="47"/>
      <c r="P22" s="27"/>
      <c r="Q22" s="5"/>
      <c r="R22" s="5"/>
      <c r="S22" s="5"/>
      <c r="T22" s="5"/>
      <c r="U22" s="5"/>
      <c r="V22" s="5"/>
      <c r="W22" s="5"/>
      <c r="X22" s="5"/>
    </row>
    <row r="23" spans="1:24" s="3" customFormat="1" ht="15" customHeight="1">
      <c r="A23" s="161"/>
      <c r="B23" s="162" t="s">
        <v>37</v>
      </c>
      <c r="C23" s="163">
        <f>COUNT(P20,O24,W21)</f>
        <v>3</v>
      </c>
      <c r="D23" s="163">
        <f>IF(P20&gt;O20,1,0)+IF(O24&gt;P24,1,0)+IF(W21&gt;V21,1,0)</f>
        <v>0</v>
      </c>
      <c r="E23" s="163">
        <f>IF(P20&lt;O20,1,0)+IF(O24&lt;P24,1,0)+IF(W21&lt;V21,1,0)</f>
        <v>1</v>
      </c>
      <c r="F23" s="163">
        <f>VALUE(P20+O24+W21)</f>
        <v>0</v>
      </c>
      <c r="G23" s="163">
        <f>VALUE(O20+P24+V21)</f>
        <v>5</v>
      </c>
      <c r="H23" s="163">
        <f>AVERAGE(F23-G23)</f>
        <v>-5</v>
      </c>
      <c r="I23" s="156"/>
      <c r="J23" s="93" t="str">
        <f>B22</f>
        <v>POL. PRINCIPES DE ESPAÑA</v>
      </c>
      <c r="K23" s="96" t="s">
        <v>7</v>
      </c>
      <c r="L23" s="261" t="str">
        <f>B20</f>
        <v>SPORTING TC</v>
      </c>
      <c r="M23" s="262"/>
      <c r="N23" s="263"/>
      <c r="O23" s="191">
        <v>0</v>
      </c>
      <c r="P23" s="191">
        <v>0</v>
      </c>
      <c r="Q23" s="63" t="s">
        <v>87</v>
      </c>
      <c r="R23" s="5"/>
      <c r="S23" s="5"/>
      <c r="T23" s="5"/>
      <c r="U23" s="5"/>
      <c r="V23" s="5"/>
      <c r="W23" s="5"/>
      <c r="X23" s="5"/>
    </row>
    <row r="24" spans="1:24" s="3" customFormat="1" ht="15" customHeight="1">
      <c r="A24" s="31"/>
      <c r="B24" s="31"/>
      <c r="C24" s="31"/>
      <c r="D24" s="31"/>
      <c r="E24" s="31"/>
      <c r="F24" s="31"/>
      <c r="G24" s="31"/>
      <c r="H24" s="31"/>
      <c r="I24" s="156"/>
      <c r="J24" s="94" t="str">
        <f>B23</f>
        <v>ACTION TENIS TAHOE</v>
      </c>
      <c r="K24" s="96" t="s">
        <v>7</v>
      </c>
      <c r="L24" s="264" t="str">
        <f>B21</f>
        <v>CT PAGUERA</v>
      </c>
      <c r="M24" s="265"/>
      <c r="N24" s="266"/>
      <c r="O24" s="191">
        <v>0</v>
      </c>
      <c r="P24" s="191">
        <v>0</v>
      </c>
      <c r="Q24" s="63" t="s">
        <v>87</v>
      </c>
      <c r="R24" s="5"/>
      <c r="S24" s="5"/>
      <c r="T24" s="5"/>
      <c r="U24" s="5"/>
      <c r="V24" s="5"/>
      <c r="W24" s="5"/>
      <c r="X24" s="5"/>
    </row>
    <row r="25" spans="1:24" s="3" customFormat="1" ht="15" customHeight="1">
      <c r="A25" s="31"/>
      <c r="B25" s="164"/>
      <c r="C25" s="31"/>
      <c r="D25" s="31"/>
      <c r="E25" s="31"/>
      <c r="F25" s="31"/>
      <c r="G25" s="31"/>
      <c r="H25" s="31"/>
      <c r="I25" s="156"/>
      <c r="J25" s="5"/>
      <c r="K25" s="176"/>
      <c r="L25" s="5"/>
      <c r="M25" s="5"/>
      <c r="N25" s="5"/>
      <c r="O25" s="154"/>
      <c r="P25" s="154"/>
      <c r="Q25" s="5"/>
      <c r="R25" s="5"/>
      <c r="S25" s="5"/>
      <c r="T25" s="5"/>
      <c r="U25" s="5"/>
      <c r="V25" s="5"/>
      <c r="W25" s="5"/>
      <c r="X25" s="5"/>
    </row>
    <row r="26" spans="1:24" s="3" customFormat="1" ht="15" customHeight="1">
      <c r="A26" s="31"/>
      <c r="B26" s="31"/>
      <c r="C26" s="31"/>
      <c r="D26" s="31"/>
      <c r="E26" s="31"/>
      <c r="F26" s="31"/>
      <c r="G26" s="31"/>
      <c r="H26" s="31"/>
      <c r="I26" s="156"/>
      <c r="J26" s="5"/>
      <c r="K26" s="176"/>
      <c r="L26" s="5"/>
      <c r="M26" s="5"/>
      <c r="N26" s="5"/>
      <c r="O26" s="154"/>
      <c r="P26" s="154"/>
      <c r="Q26" s="5"/>
      <c r="R26" s="5"/>
      <c r="S26" s="5"/>
      <c r="T26" s="5"/>
      <c r="U26" s="5"/>
      <c r="V26" s="5"/>
      <c r="W26" s="5"/>
      <c r="X26" s="5"/>
    </row>
    <row r="27" spans="1:24" s="3" customFormat="1" ht="15" customHeight="1">
      <c r="A27" s="165"/>
      <c r="B27" s="158" t="s">
        <v>26</v>
      </c>
      <c r="C27" s="159" t="s">
        <v>1</v>
      </c>
      <c r="D27" s="159" t="s">
        <v>2</v>
      </c>
      <c r="E27" s="160" t="s">
        <v>3</v>
      </c>
      <c r="F27" s="160" t="s">
        <v>4</v>
      </c>
      <c r="G27" s="160" t="s">
        <v>5</v>
      </c>
      <c r="H27" s="160" t="s">
        <v>6</v>
      </c>
      <c r="I27" s="156"/>
      <c r="J27" s="44" t="s">
        <v>69</v>
      </c>
      <c r="K27" s="175"/>
      <c r="L27" s="37"/>
      <c r="M27" s="37"/>
      <c r="N27" s="37"/>
      <c r="O27" s="47"/>
      <c r="P27" s="27"/>
      <c r="Q27" s="5"/>
      <c r="R27" s="260" t="s">
        <v>77</v>
      </c>
      <c r="S27" s="260"/>
      <c r="T27" s="260"/>
      <c r="U27" s="37"/>
      <c r="V27" s="168"/>
      <c r="W27" s="5"/>
      <c r="X27" s="5"/>
    </row>
    <row r="28" spans="1:24" s="3" customFormat="1" ht="15" customHeight="1">
      <c r="A28" s="161"/>
      <c r="B28" s="166" t="s">
        <v>37</v>
      </c>
      <c r="C28" s="161">
        <f>COUNT(O28,P31,V28)</f>
        <v>3</v>
      </c>
      <c r="D28" s="161">
        <f>IF(O28&gt;P28,1,0)+IF(P31&gt;O31,1,0)+IF(V28&gt;W28,1,0)</f>
        <v>0</v>
      </c>
      <c r="E28" s="161">
        <f>IF(O28&lt;P28,1,0)+IF(P31&lt;O31,1,0)+IF(V28&lt;W28,1,0)</f>
        <v>0</v>
      </c>
      <c r="F28" s="161">
        <f>VALUE(O28+P31+V28)</f>
        <v>0</v>
      </c>
      <c r="G28" s="161">
        <f>VALUE(P28+O31+W28)</f>
        <v>0</v>
      </c>
      <c r="H28" s="161">
        <f>AVERAGE(F28-G28)</f>
        <v>0</v>
      </c>
      <c r="I28" s="156"/>
      <c r="J28" s="93" t="str">
        <f>B28</f>
        <v>ACTION TENIS TAHOE</v>
      </c>
      <c r="K28" s="96" t="s">
        <v>7</v>
      </c>
      <c r="L28" s="261" t="str">
        <f>B31</f>
        <v>SPORTING TC</v>
      </c>
      <c r="M28" s="262"/>
      <c r="N28" s="263"/>
      <c r="O28" s="191">
        <v>0</v>
      </c>
      <c r="P28" s="191">
        <v>0</v>
      </c>
      <c r="Q28" s="169"/>
      <c r="R28" s="93" t="str">
        <f>B28</f>
        <v>ACTION TENIS TAHOE</v>
      </c>
      <c r="S28" s="93"/>
      <c r="T28" s="96" t="s">
        <v>7</v>
      </c>
      <c r="U28" s="93" t="str">
        <f>B29</f>
        <v>POL. PRINCIPES DE ESPAÑA</v>
      </c>
      <c r="V28" s="191">
        <v>0</v>
      </c>
      <c r="W28" s="191">
        <v>0</v>
      </c>
      <c r="X28" s="5"/>
    </row>
    <row r="29" spans="1:24" s="3" customFormat="1" ht="15" customHeight="1">
      <c r="A29" s="161"/>
      <c r="B29" s="166" t="s">
        <v>42</v>
      </c>
      <c r="C29" s="161">
        <f>COUNT(O29,P32,W28)</f>
        <v>3</v>
      </c>
      <c r="D29" s="161">
        <f>IF(O29&gt;P29,1,0)+IF(P32&gt;O32,1,0)+IF(W28&gt;V28,1,0)</f>
        <v>0</v>
      </c>
      <c r="E29" s="161">
        <f>IF(O29&lt;P29,1,0)+IF(P32&lt;O32,1,0)+IF(W28&lt;V28,1,0)</f>
        <v>0</v>
      </c>
      <c r="F29" s="161">
        <f>VALUE(O29+P32+W28)</f>
        <v>0</v>
      </c>
      <c r="G29" s="161">
        <f>VALUE(P29+O32+V28)</f>
        <v>0</v>
      </c>
      <c r="H29" s="161">
        <f>AVERAGE(F29-G29)</f>
        <v>0</v>
      </c>
      <c r="I29" s="156"/>
      <c r="J29" s="93" t="str">
        <f>B29</f>
        <v>POL. PRINCIPES DE ESPAÑA</v>
      </c>
      <c r="K29" s="96" t="s">
        <v>7</v>
      </c>
      <c r="L29" s="261" t="str">
        <f>B30</f>
        <v>CT PAGUERA</v>
      </c>
      <c r="M29" s="262"/>
      <c r="N29" s="263"/>
      <c r="O29" s="191">
        <v>0</v>
      </c>
      <c r="P29" s="191">
        <v>0</v>
      </c>
      <c r="Q29" s="5"/>
      <c r="R29" s="229" t="str">
        <f>B30</f>
        <v>CT PAGUERA</v>
      </c>
      <c r="S29" s="229"/>
      <c r="T29" s="208" t="s">
        <v>7</v>
      </c>
      <c r="U29" s="227" t="str">
        <f>B31</f>
        <v>SPORTING TC</v>
      </c>
      <c r="V29" s="223">
        <v>3</v>
      </c>
      <c r="W29" s="223">
        <v>2</v>
      </c>
      <c r="X29" s="167"/>
    </row>
    <row r="30" spans="1:24" s="3" customFormat="1" ht="15" customHeight="1">
      <c r="A30" s="161"/>
      <c r="B30" s="166" t="s">
        <v>12</v>
      </c>
      <c r="C30" s="161">
        <f>COUNT(P29,O31,V29)</f>
        <v>3</v>
      </c>
      <c r="D30" s="161">
        <f>IF(O31&gt;P31,1,0)+IF(P29&gt;O29,1,0)+IF(V29&gt;W29,1,0)</f>
        <v>1</v>
      </c>
      <c r="E30" s="161">
        <f>IF(O31&lt;P31,1,0)+IF(P29&lt;O29,1,0)+IF(V29&lt;W29,1,0)</f>
        <v>0</v>
      </c>
      <c r="F30" s="161">
        <f>VALUE(P29+O31+V29)</f>
        <v>3</v>
      </c>
      <c r="G30" s="161">
        <f>VALUE(O29+P31+W29)</f>
        <v>2</v>
      </c>
      <c r="H30" s="161">
        <f>AVERAGE(F30-G30)</f>
        <v>1</v>
      </c>
      <c r="I30" s="156"/>
      <c r="J30" s="44" t="s">
        <v>70</v>
      </c>
      <c r="K30" s="175"/>
      <c r="L30" s="37"/>
      <c r="M30" s="37"/>
      <c r="N30" s="37"/>
      <c r="O30" s="47"/>
      <c r="P30" s="27"/>
      <c r="Q30" s="5"/>
      <c r="R30" s="5"/>
      <c r="S30" s="5"/>
      <c r="T30" s="5"/>
      <c r="U30" s="5"/>
      <c r="V30" s="5"/>
      <c r="W30" s="5"/>
      <c r="X30" s="5"/>
    </row>
    <row r="31" spans="1:24" s="3" customFormat="1" ht="15" customHeight="1">
      <c r="A31" s="161"/>
      <c r="B31" s="166" t="s">
        <v>11</v>
      </c>
      <c r="C31" s="161">
        <f>COUNT(P28,O32,W29)</f>
        <v>3</v>
      </c>
      <c r="D31" s="161">
        <f>IF(P28&gt;O28,1,0)+IF(O32&gt;P32,1,0)+IF(W29&gt;V29,1,0)</f>
        <v>0</v>
      </c>
      <c r="E31" s="161">
        <f>IF(P28&lt;O28,1,0)+IF(O32&lt;P32,1,0)+IF(W29&lt;V29,1,0)</f>
        <v>1</v>
      </c>
      <c r="F31" s="161">
        <f>VALUE(P28+O32+W29)</f>
        <v>2</v>
      </c>
      <c r="G31" s="161">
        <f>VALUE(O28+P32+V29)</f>
        <v>3</v>
      </c>
      <c r="H31" s="161">
        <f>AVERAGE(F31-G31)</f>
        <v>-1</v>
      </c>
      <c r="I31" s="156"/>
      <c r="J31" s="93" t="str">
        <f>B31</f>
        <v>SPORTING TC</v>
      </c>
      <c r="K31" s="96" t="s">
        <v>7</v>
      </c>
      <c r="L31" s="261" t="str">
        <f>B29</f>
        <v>POL. PRINCIPES DE ESPAÑA</v>
      </c>
      <c r="M31" s="262"/>
      <c r="N31" s="263"/>
      <c r="O31" s="191">
        <v>0</v>
      </c>
      <c r="P31" s="191">
        <v>0</v>
      </c>
      <c r="Q31" s="167"/>
      <c r="R31" s="5"/>
      <c r="S31" s="5"/>
      <c r="T31" s="5"/>
      <c r="U31" s="5"/>
      <c r="V31" s="5"/>
      <c r="W31" s="5"/>
      <c r="X31" s="5"/>
    </row>
    <row r="32" spans="1:24" s="3" customFormat="1" ht="1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94" t="str">
        <f>B30</f>
        <v>CT PAGUERA</v>
      </c>
      <c r="K32" s="96" t="s">
        <v>7</v>
      </c>
      <c r="L32" s="264" t="str">
        <f>B28</f>
        <v>ACTION TENIS TAHOE</v>
      </c>
      <c r="M32" s="265"/>
      <c r="N32" s="266"/>
      <c r="O32" s="191">
        <v>0</v>
      </c>
      <c r="P32" s="191">
        <v>0</v>
      </c>
      <c r="Q32" s="167"/>
      <c r="R32" s="5"/>
      <c r="S32" s="5"/>
      <c r="T32" s="5"/>
      <c r="U32" s="5"/>
      <c r="V32" s="5"/>
      <c r="W32" s="5"/>
      <c r="X32" s="5"/>
    </row>
    <row r="33" spans="1:24" s="3" customFormat="1" ht="15" customHeight="1">
      <c r="A33" s="156"/>
      <c r="B33" s="155"/>
      <c r="C33" s="154"/>
      <c r="D33" s="154"/>
      <c r="E33" s="154"/>
      <c r="F33" s="154"/>
      <c r="G33" s="154"/>
      <c r="H33" s="154"/>
      <c r="I33" s="15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 ht="15" customHeight="1">
      <c r="A34" s="5"/>
      <c r="B34" s="154"/>
      <c r="C34" s="154"/>
      <c r="D34" s="154"/>
      <c r="E34" s="154"/>
      <c r="F34" s="154"/>
      <c r="G34" s="154"/>
      <c r="H34" s="154"/>
      <c r="I34" s="154"/>
      <c r="J34" s="146" t="s">
        <v>45</v>
      </c>
      <c r="K34" s="68"/>
      <c r="L34" s="68"/>
      <c r="M34" s="68"/>
      <c r="N34" s="68"/>
      <c r="O34" s="68"/>
      <c r="P34" s="68"/>
      <c r="Q34" s="68"/>
      <c r="R34" s="146" t="s">
        <v>41</v>
      </c>
      <c r="S34" s="68"/>
      <c r="T34" s="68"/>
      <c r="U34" s="68"/>
      <c r="V34" s="68"/>
      <c r="W34" s="68"/>
      <c r="X34" s="68"/>
    </row>
    <row r="35" spans="1:24" s="3" customFormat="1" ht="15" customHeight="1">
      <c r="A35" s="5"/>
      <c r="B35" s="154"/>
      <c r="C35" s="154"/>
      <c r="D35" s="154"/>
      <c r="E35" s="154"/>
      <c r="F35" s="154"/>
      <c r="G35" s="154"/>
      <c r="H35" s="154"/>
      <c r="I35" s="154"/>
      <c r="J35" s="146" t="s">
        <v>40</v>
      </c>
      <c r="K35" s="68"/>
      <c r="L35" s="68"/>
      <c r="M35" s="68"/>
      <c r="N35" s="68"/>
      <c r="O35" s="68"/>
      <c r="P35" s="68"/>
      <c r="Q35" s="68"/>
      <c r="R35" s="146" t="s">
        <v>82</v>
      </c>
      <c r="S35" s="68"/>
      <c r="T35" s="68"/>
      <c r="U35" s="68"/>
      <c r="V35" s="68"/>
      <c r="W35" s="68"/>
      <c r="X35" s="68"/>
    </row>
    <row r="36" spans="1:24" ht="15" customHeight="1">
      <c r="A36" s="30"/>
      <c r="B36" s="177"/>
      <c r="C36" s="177"/>
      <c r="D36" s="177"/>
      <c r="E36" s="177"/>
      <c r="F36" s="177"/>
      <c r="G36" s="177"/>
      <c r="H36" s="177"/>
      <c r="I36" s="17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 ht="15" customHeight="1">
      <c r="A37" s="30"/>
      <c r="B37" s="177"/>
      <c r="C37" s="177"/>
      <c r="D37" s="177"/>
      <c r="E37" s="177"/>
      <c r="F37" s="177"/>
      <c r="G37" s="177"/>
      <c r="H37" s="177"/>
      <c r="I37" s="17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38" spans="1:24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" customHeight="1"/>
    <row r="40" spans="1:24" ht="15" customHeight="1"/>
    <row r="41" spans="1:24" ht="15" customHeight="1"/>
    <row r="42" spans="1:24" ht="15" customHeight="1"/>
    <row r="43" spans="1:24" ht="15" customHeight="1"/>
    <row r="44" spans="1:24" ht="15" customHeight="1"/>
    <row r="45" spans="1:24" ht="15" customHeight="1"/>
    <row r="46" spans="1:24" ht="15" customHeight="1"/>
    <row r="47" spans="1:24" ht="15" customHeight="1"/>
    <row r="48" spans="1:24" ht="15" customHeight="1"/>
  </sheetData>
  <mergeCells count="15">
    <mergeCell ref="R27:T27"/>
    <mergeCell ref="L28:N28"/>
    <mergeCell ref="Q11:R11"/>
    <mergeCell ref="Q12:R12"/>
    <mergeCell ref="Q13:R13"/>
    <mergeCell ref="Q14:R14"/>
    <mergeCell ref="Q15:R15"/>
    <mergeCell ref="R19:T19"/>
    <mergeCell ref="L29:N29"/>
    <mergeCell ref="L31:N31"/>
    <mergeCell ref="L32:N32"/>
    <mergeCell ref="L20:N20"/>
    <mergeCell ref="L21:N21"/>
    <mergeCell ref="L23:N23"/>
    <mergeCell ref="L24:N2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workbookViewId="0">
      <selection activeCell="X36" sqref="X36"/>
    </sheetView>
  </sheetViews>
  <sheetFormatPr baseColWidth="10" defaultRowHeight="15"/>
  <cols>
    <col min="1" max="1" width="1.5703125" customWidth="1"/>
    <col min="2" max="2" width="1.140625" customWidth="1"/>
    <col min="3" max="3" width="1.5703125" customWidth="1"/>
    <col min="4" max="4" width="1.7109375" customWidth="1"/>
    <col min="5" max="5" width="2" customWidth="1"/>
    <col min="6" max="6" width="1.7109375" customWidth="1"/>
    <col min="7" max="7" width="1" customWidth="1"/>
    <col min="8" max="8" width="0.42578125" customWidth="1"/>
    <col min="9" max="9" width="3.28515625" customWidth="1"/>
    <col min="10" max="10" width="21" customWidth="1"/>
    <col min="11" max="13" width="6.28515625" customWidth="1"/>
    <col min="14" max="14" width="7.140625" customWidth="1"/>
    <col min="15" max="16" width="6.28515625" customWidth="1"/>
    <col min="17" max="17" width="15.7109375" bestFit="1" customWidth="1"/>
    <col min="18" max="18" width="8.140625" customWidth="1"/>
    <col min="19" max="19" width="11.7109375" customWidth="1"/>
    <col min="20" max="20" width="5.140625" customWidth="1"/>
    <col min="21" max="21" width="19.7109375" customWidth="1"/>
    <col min="22" max="23" width="6.28515625" customWidth="1"/>
  </cols>
  <sheetData>
    <row r="1" spans="1:2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8">
      <c r="A2" s="30"/>
      <c r="B2" s="30"/>
      <c r="C2" s="30"/>
      <c r="D2" s="30"/>
      <c r="E2" s="30"/>
      <c r="F2" s="30"/>
      <c r="G2" s="30"/>
      <c r="H2" s="30"/>
      <c r="I2" s="150" t="s">
        <v>47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>
      <c r="A4" s="30"/>
      <c r="B4" s="30"/>
      <c r="C4" s="17"/>
      <c r="D4" s="17"/>
      <c r="E4" s="17"/>
      <c r="F4" s="153"/>
      <c r="G4" s="17"/>
      <c r="H4" s="28"/>
      <c r="I4" s="29" t="s">
        <v>51</v>
      </c>
      <c r="J4" s="24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" customFormat="1">
      <c r="A7" s="5"/>
      <c r="B7" s="5"/>
      <c r="C7" s="5"/>
      <c r="D7" s="5"/>
      <c r="E7" s="5"/>
      <c r="F7" s="5"/>
      <c r="G7" s="5"/>
      <c r="H7" s="5"/>
      <c r="I7" s="90" t="s">
        <v>29</v>
      </c>
      <c r="J7" s="67"/>
      <c r="K7" s="67"/>
      <c r="L7" s="67"/>
      <c r="M7" s="67"/>
      <c r="N7" s="67"/>
      <c r="O7" s="66"/>
      <c r="P7" s="67"/>
      <c r="Q7" s="67"/>
      <c r="R7" s="67"/>
      <c r="S7" s="67"/>
      <c r="T7" s="67"/>
      <c r="U7" s="67"/>
      <c r="V7" s="67"/>
      <c r="W7" s="5"/>
      <c r="X7" s="5"/>
    </row>
    <row r="8" spans="1:24" s="3" customFormat="1">
      <c r="A8" s="5"/>
      <c r="B8" s="5"/>
      <c r="C8" s="5"/>
      <c r="D8" s="5"/>
      <c r="E8" s="5"/>
      <c r="F8" s="5"/>
      <c r="G8" s="5"/>
      <c r="H8" s="5"/>
      <c r="I8" s="90" t="s">
        <v>28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5"/>
      <c r="X8" s="5"/>
    </row>
    <row r="9" spans="1:24" s="3" customFormat="1">
      <c r="A9" s="5"/>
      <c r="B9" s="5"/>
      <c r="C9" s="5"/>
      <c r="D9" s="5"/>
      <c r="E9" s="5"/>
      <c r="F9" s="5"/>
      <c r="G9" s="5"/>
      <c r="H9" s="5"/>
      <c r="I9" s="90" t="s">
        <v>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5"/>
      <c r="X9" s="5"/>
    </row>
    <row r="10" spans="1:24" s="3" customFormat="1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5.75" thickBot="1">
      <c r="A11" s="5"/>
      <c r="B11" s="5"/>
      <c r="C11" s="5"/>
      <c r="D11" s="5"/>
      <c r="E11" s="5"/>
      <c r="F11" s="5"/>
      <c r="G11" s="5"/>
      <c r="H11" s="5"/>
      <c r="I11" s="185"/>
      <c r="J11" s="199" t="s">
        <v>27</v>
      </c>
      <c r="K11" s="26" t="s">
        <v>1</v>
      </c>
      <c r="L11" s="19" t="s">
        <v>2</v>
      </c>
      <c r="M11" s="20" t="s">
        <v>3</v>
      </c>
      <c r="N11" s="20" t="s">
        <v>4</v>
      </c>
      <c r="O11" s="21" t="s">
        <v>5</v>
      </c>
      <c r="P11" s="21" t="s">
        <v>6</v>
      </c>
      <c r="Q11" s="267" t="s">
        <v>19</v>
      </c>
      <c r="R11" s="268"/>
      <c r="S11" s="5"/>
      <c r="T11" s="5"/>
      <c r="U11" s="5"/>
      <c r="V11" s="5"/>
      <c r="W11" s="5"/>
      <c r="X11" s="5"/>
    </row>
    <row r="12" spans="1:24" s="3" customFormat="1">
      <c r="A12" s="5"/>
      <c r="B12" s="154"/>
      <c r="C12" s="154"/>
      <c r="D12" s="154"/>
      <c r="E12" s="154"/>
      <c r="F12" s="154"/>
      <c r="G12" s="154"/>
      <c r="H12" s="154"/>
      <c r="I12" s="225">
        <v>1</v>
      </c>
      <c r="J12" s="226" t="s">
        <v>12</v>
      </c>
      <c r="K12" s="223">
        <f>COUNT(O20,P23,V20,P28,O32,W29)</f>
        <v>6</v>
      </c>
      <c r="L12" s="203">
        <f>IF(P23&gt;O23,1,0)+IF(O20&gt;P20,1,0)+IF(P28&gt;O28,1,0)+IF(V20&gt;W20,1,0)+IF(W29&gt;V29,1,0)+IF(O31&gt;P31,1,0)</f>
        <v>1</v>
      </c>
      <c r="M12" s="203">
        <f>IF(P23&lt;O23,1,0)+IF(O20&lt;P20,1,0)+IF(P28&lt;O28,1,0)+IF(V20&lt;W20,1,0)+IF(W29&lt;V29,1,0)+IF(O31&lt;P31,1,0)</f>
        <v>0</v>
      </c>
      <c r="N12" s="211">
        <f>VALUE(O20+P28+V20+W29+P23+O31)</f>
        <v>3</v>
      </c>
      <c r="O12" s="211">
        <f>VALUE(P20+O28+W20+V29+O23+P31)</f>
        <v>2</v>
      </c>
      <c r="P12" s="211">
        <f>AVERAGE(N12-O12)</f>
        <v>1</v>
      </c>
      <c r="Q12" s="284" t="s">
        <v>93</v>
      </c>
      <c r="R12" s="285"/>
      <c r="S12" s="5"/>
      <c r="T12" s="5"/>
      <c r="U12" s="5"/>
      <c r="V12" s="5"/>
      <c r="W12" s="5"/>
      <c r="X12" s="5"/>
    </row>
    <row r="13" spans="1:24" s="3" customFormat="1">
      <c r="A13" s="5"/>
      <c r="B13" s="154"/>
      <c r="C13" s="154"/>
      <c r="D13" s="154"/>
      <c r="E13" s="154"/>
      <c r="F13" s="154"/>
      <c r="G13" s="154"/>
      <c r="H13" s="154"/>
      <c r="I13" s="8">
        <v>2</v>
      </c>
      <c r="J13" s="91" t="s">
        <v>10</v>
      </c>
      <c r="K13" s="22">
        <f>COUNT(P21,O23,V21,O29,P32,W28)</f>
        <v>6</v>
      </c>
      <c r="L13" s="12">
        <f>IF(P24&gt;O24,1,0)+IF(O21&gt;P21,1,0)+IF(P29&gt;O29,1,0)+IF(W20&gt;V20,1,0)+IF(V29&gt;W29,1,0)+IF(O32&gt;P32,1,0)</f>
        <v>0</v>
      </c>
      <c r="M13" s="12">
        <f>IF(P24&lt;O24,1,0)+IF(O21&lt;P21,1,0)+IF(P29&lt;O29,1,0)+IF(W20&lt;V20,1,0)+IF(V29&lt;W29,1,0)+IF(O32&lt;P32,1,0)</f>
        <v>0</v>
      </c>
      <c r="N13" s="12">
        <f>VALUE(P24+O21+W20+V29+P29+O32)</f>
        <v>0</v>
      </c>
      <c r="O13" s="12">
        <f>VALUE(O24+P21+V20+W29+O29+P32)</f>
        <v>0</v>
      </c>
      <c r="P13" s="12">
        <f>AVERAGE(N13-O13)</f>
        <v>0</v>
      </c>
      <c r="Q13" s="271"/>
      <c r="R13" s="272"/>
      <c r="S13" s="5"/>
      <c r="T13" s="5"/>
      <c r="U13" s="5"/>
      <c r="V13" s="5"/>
      <c r="W13" s="5"/>
      <c r="X13" s="5"/>
    </row>
    <row r="14" spans="1:24" s="3" customFormat="1">
      <c r="A14" s="5"/>
      <c r="B14" s="154"/>
      <c r="C14" s="154"/>
      <c r="D14" s="154"/>
      <c r="E14" s="154"/>
      <c r="F14" s="154"/>
      <c r="G14" s="154"/>
      <c r="H14" s="154"/>
      <c r="I14" s="8">
        <v>3</v>
      </c>
      <c r="J14" s="91" t="s">
        <v>37</v>
      </c>
      <c r="K14" s="22">
        <f>COUNT(O21,P24,W20,P29,O31,V29)</f>
        <v>6</v>
      </c>
      <c r="L14" s="12">
        <f>IF(O23&gt;P23,1,0)+IF(P21&gt;O21,1,0)+IF(O29&gt;P29,1,0)+IF(V21&gt;W21,1,0)+IF(W28&gt;V28,1,0)+IF(P31&gt;O31,1,0)</f>
        <v>0</v>
      </c>
      <c r="M14" s="12">
        <f>IF(O23&lt;P23,1,0)+IF(P21&lt;O21,1,0)+IF(O29&lt;P29,1,0)+IF(V21&lt;W21,1,0)+IF(W28&lt;V28,1,0)+IF(P31&lt;O31,1,0)</f>
        <v>0</v>
      </c>
      <c r="N14" s="12">
        <f>VALUE(O23+P21+O29+V21+W28+P31)</f>
        <v>0</v>
      </c>
      <c r="O14" s="12">
        <f>VALUE(P23+O21+P29+W21+V28+O31)</f>
        <v>0</v>
      </c>
      <c r="P14" s="12">
        <f t="shared" ref="P14:P15" si="0">AVERAGE(N14-O14)</f>
        <v>0</v>
      </c>
      <c r="Q14" s="271"/>
      <c r="R14" s="272"/>
      <c r="S14" s="5"/>
      <c r="T14" s="5"/>
      <c r="U14" s="5"/>
      <c r="V14" s="5"/>
      <c r="W14" s="5"/>
      <c r="X14" s="5"/>
    </row>
    <row r="15" spans="1:24" s="3" customFormat="1" ht="15.75" thickBot="1">
      <c r="A15" s="5"/>
      <c r="B15" s="154"/>
      <c r="C15" s="154"/>
      <c r="D15" s="154"/>
      <c r="E15" s="154"/>
      <c r="F15" s="154"/>
      <c r="G15" s="154"/>
      <c r="H15" s="154"/>
      <c r="I15" s="9">
        <v>4</v>
      </c>
      <c r="J15" s="92" t="s">
        <v>49</v>
      </c>
      <c r="K15" s="186">
        <f>COUNT(P20,O24,W21,O28,P31,V28)</f>
        <v>6</v>
      </c>
      <c r="L15" s="32">
        <f>IF(O24&gt;P24,1,0)+IF(P20&gt;O20,1,0)+IF(O28&gt;P28,1,0)+IF(W21&gt;V21,1,0)+IF(V28&gt;W28,1,0)+IF(P32&gt;O32,1,0)</f>
        <v>0</v>
      </c>
      <c r="M15" s="32">
        <f>IF(O24&lt;P24,1,0)+IF(P20&lt;O20,1,0)+IF(O28&lt;P28,1,0)+IF(W21&lt;V21,1,0)+IF(V28&lt;W28,1,0)+IF(P32&lt;O32,1,0)</f>
        <v>1</v>
      </c>
      <c r="N15" s="32">
        <f>VALUE(O24+O28+W21+V28+P20+P32)</f>
        <v>2</v>
      </c>
      <c r="O15" s="32">
        <f>VALUE(P24+P28+V21+W28+O20+O32)</f>
        <v>3</v>
      </c>
      <c r="P15" s="32">
        <f t="shared" si="0"/>
        <v>-1</v>
      </c>
      <c r="Q15" s="279" t="s">
        <v>94</v>
      </c>
      <c r="R15" s="280"/>
      <c r="S15" s="5"/>
      <c r="T15" s="5"/>
      <c r="U15" s="5"/>
      <c r="V15" s="5"/>
      <c r="W15" s="5"/>
      <c r="X15" s="5"/>
    </row>
    <row r="16" spans="1:24" s="3" customFormat="1">
      <c r="A16" s="5"/>
      <c r="B16" s="154"/>
      <c r="C16" s="154"/>
      <c r="D16" s="154"/>
      <c r="E16" s="154"/>
      <c r="F16" s="154"/>
      <c r="G16" s="154"/>
      <c r="H16" s="154"/>
      <c r="I16" s="154"/>
      <c r="J16" s="5"/>
      <c r="K16" s="5"/>
      <c r="L16" s="5"/>
      <c r="M16" s="5"/>
      <c r="N16" s="5"/>
      <c r="O16" s="5"/>
      <c r="P16" s="5"/>
      <c r="Q16" s="16"/>
      <c r="R16" s="5"/>
      <c r="S16" s="5"/>
      <c r="T16" s="5"/>
      <c r="U16" s="5"/>
      <c r="V16" s="5"/>
      <c r="W16" s="5"/>
      <c r="X16" s="5"/>
    </row>
    <row r="17" spans="1:25" s="3" customFormat="1" ht="15" customHeight="1">
      <c r="A17" s="154"/>
      <c r="B17" s="181"/>
      <c r="C17" s="156"/>
      <c r="D17" s="156"/>
      <c r="E17" s="156"/>
      <c r="F17" s="156"/>
      <c r="G17" s="156"/>
      <c r="H17" s="154"/>
      <c r="I17" s="15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5" s="3" customFormat="1" ht="15" customHeight="1">
      <c r="A18" s="154"/>
      <c r="B18" s="156"/>
      <c r="C18" s="156"/>
      <c r="D18" s="156"/>
      <c r="E18" s="156"/>
      <c r="F18" s="156"/>
      <c r="G18" s="156"/>
      <c r="H18" s="154"/>
      <c r="I18" s="15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5" s="3" customFormat="1" ht="15" customHeight="1">
      <c r="A19" s="171"/>
      <c r="B19" s="158" t="s">
        <v>25</v>
      </c>
      <c r="C19" s="159" t="s">
        <v>1</v>
      </c>
      <c r="D19" s="159" t="s">
        <v>2</v>
      </c>
      <c r="E19" s="160" t="s">
        <v>3</v>
      </c>
      <c r="F19" s="160" t="s">
        <v>4</v>
      </c>
      <c r="G19" s="160" t="s">
        <v>5</v>
      </c>
      <c r="H19" s="179" t="s">
        <v>6</v>
      </c>
      <c r="I19" s="154"/>
      <c r="J19" s="44" t="s">
        <v>81</v>
      </c>
      <c r="K19" s="45"/>
      <c r="L19" s="37"/>
      <c r="M19" s="37"/>
      <c r="N19" s="37"/>
      <c r="O19" s="168"/>
      <c r="P19" s="5"/>
      <c r="Q19" s="5"/>
      <c r="R19" s="260" t="s">
        <v>61</v>
      </c>
      <c r="S19" s="260"/>
      <c r="T19" s="260"/>
      <c r="U19" s="37"/>
      <c r="V19" s="47"/>
      <c r="W19" s="5"/>
      <c r="X19" s="5"/>
    </row>
    <row r="20" spans="1:25" s="3" customFormat="1" ht="15" customHeight="1">
      <c r="A20" s="15"/>
      <c r="B20" s="162" t="s">
        <v>12</v>
      </c>
      <c r="C20" s="163">
        <f>COUNT(O20,P23,V20)</f>
        <v>3</v>
      </c>
      <c r="D20" s="163">
        <f>IF(O20&gt;P20,1,0)+IF(P23&gt;O23,1,0)+IF(V20&gt;W20,1,0)</f>
        <v>0</v>
      </c>
      <c r="E20" s="163">
        <f>IF(O20&lt;P20,1,0)+IF(P23&lt;O23,1,0)+IF(V20&lt;W20,1,0)</f>
        <v>0</v>
      </c>
      <c r="F20" s="163">
        <f>VALUE(O20+P23+V20)</f>
        <v>0</v>
      </c>
      <c r="G20" s="163">
        <f>VALUE(P20+O23+W20)</f>
        <v>0</v>
      </c>
      <c r="H20" s="180">
        <f>AVERAGE(F20-G20)</f>
        <v>0</v>
      </c>
      <c r="I20" s="154"/>
      <c r="J20" s="93" t="str">
        <f>B20</f>
        <v>CT PAGUERA</v>
      </c>
      <c r="K20" s="96" t="s">
        <v>7</v>
      </c>
      <c r="L20" s="261" t="str">
        <f>B23</f>
        <v>CLUB SPORTINCA</v>
      </c>
      <c r="M20" s="262"/>
      <c r="N20" s="263"/>
      <c r="O20" s="191">
        <v>0</v>
      </c>
      <c r="P20" s="191">
        <v>0</v>
      </c>
      <c r="Q20" s="183"/>
      <c r="R20" s="93" t="str">
        <f>B20</f>
        <v>CT PAGUERA</v>
      </c>
      <c r="S20" s="93"/>
      <c r="T20" s="96" t="s">
        <v>7</v>
      </c>
      <c r="U20" s="93" t="str">
        <f>B21</f>
        <v>ACTION TENIS TAHOE</v>
      </c>
      <c r="V20" s="191">
        <v>0</v>
      </c>
      <c r="W20" s="191">
        <v>0</v>
      </c>
      <c r="X20" s="188" t="s">
        <v>85</v>
      </c>
      <c r="Y20" s="5"/>
    </row>
    <row r="21" spans="1:25" s="3" customFormat="1" ht="15" customHeight="1">
      <c r="A21" s="15"/>
      <c r="B21" s="162" t="s">
        <v>37</v>
      </c>
      <c r="C21" s="163">
        <f>COUNT(O21,P24,W20)</f>
        <v>3</v>
      </c>
      <c r="D21" s="163">
        <f>IF(O21&gt;P21,1,0)+IF(P24&gt;O24,1,0)+IF(W20&gt;V20,1,0)</f>
        <v>0</v>
      </c>
      <c r="E21" s="163">
        <f>IF(O21&lt;P21,1,0)+IF(P24&lt;O24,1,0)+IF(W20&lt;V20,1,0)</f>
        <v>0</v>
      </c>
      <c r="F21" s="163">
        <f>VALUE(O21+P24+W20)</f>
        <v>0</v>
      </c>
      <c r="G21" s="163">
        <f>VALUE(P21+O24+V20)</f>
        <v>0</v>
      </c>
      <c r="H21" s="180">
        <f>AVERAGE(F21-G21)</f>
        <v>0</v>
      </c>
      <c r="I21" s="154"/>
      <c r="J21" s="93" t="str">
        <f>B21</f>
        <v>ACTION TENIS TAHOE</v>
      </c>
      <c r="K21" s="139" t="s">
        <v>7</v>
      </c>
      <c r="L21" s="261" t="str">
        <f>B22</f>
        <v>CT LA SALLE</v>
      </c>
      <c r="M21" s="262"/>
      <c r="N21" s="263"/>
      <c r="O21" s="191">
        <v>0</v>
      </c>
      <c r="P21" s="191">
        <v>0</v>
      </c>
      <c r="Q21" s="5"/>
      <c r="R21" s="95" t="str">
        <f>B22</f>
        <v>CT LA SALLE</v>
      </c>
      <c r="S21" s="95"/>
      <c r="T21" s="96" t="s">
        <v>7</v>
      </c>
      <c r="U21" s="93" t="str">
        <f>B23</f>
        <v>CLUB SPORTINCA</v>
      </c>
      <c r="V21" s="22">
        <v>0</v>
      </c>
      <c r="W21" s="22">
        <v>0</v>
      </c>
      <c r="X21" s="192" t="s">
        <v>86</v>
      </c>
    </row>
    <row r="22" spans="1:25" s="3" customFormat="1" ht="15" customHeight="1">
      <c r="A22" s="15"/>
      <c r="B22" s="162" t="s">
        <v>10</v>
      </c>
      <c r="C22" s="163">
        <f>COUNT(P21,O23,V21)</f>
        <v>3</v>
      </c>
      <c r="D22" s="163">
        <f>IF(O23&gt;P23,1,0)+IF(P21&gt;O21,1,0)+IF(V21&gt;W21,1,0)</f>
        <v>0</v>
      </c>
      <c r="E22" s="163">
        <f>IF(O23&lt;P23,1,0)+IF(P21&lt;O21,1,0)+IF(V21&lt;W21,1,0)</f>
        <v>0</v>
      </c>
      <c r="F22" s="163">
        <f>VALUE(P21+O23+V21)</f>
        <v>0</v>
      </c>
      <c r="G22" s="163">
        <f>VALUE(O21+P23+W21)</f>
        <v>0</v>
      </c>
      <c r="H22" s="180">
        <f>AVERAGE(F22-G22)</f>
        <v>0</v>
      </c>
      <c r="I22" s="154"/>
      <c r="J22" s="44" t="s">
        <v>57</v>
      </c>
      <c r="K22" s="175"/>
      <c r="L22" s="37"/>
      <c r="M22" s="37"/>
      <c r="N22" s="37"/>
      <c r="O22" s="168"/>
      <c r="P22" s="154"/>
      <c r="Q22" s="5"/>
      <c r="R22" s="5"/>
      <c r="S22" s="5"/>
      <c r="T22" s="5"/>
      <c r="U22" s="5"/>
      <c r="V22" s="5"/>
      <c r="W22" s="5"/>
      <c r="X22" s="5"/>
    </row>
    <row r="23" spans="1:25" s="3" customFormat="1" ht="15" customHeight="1">
      <c r="A23" s="15"/>
      <c r="B23" s="162" t="s">
        <v>49</v>
      </c>
      <c r="C23" s="163">
        <f>COUNT(P20,O24,W21)</f>
        <v>3</v>
      </c>
      <c r="D23" s="163">
        <f>IF(P20&gt;O20,1,0)+IF(O24&gt;P24,1,0)+IF(W21&gt;V21,1,0)</f>
        <v>0</v>
      </c>
      <c r="E23" s="163">
        <f>IF(P20&lt;O20,1,0)+IF(O24&lt;P24,1,0)+IF(W21&lt;V21,1,0)</f>
        <v>0</v>
      </c>
      <c r="F23" s="163">
        <f>VALUE(P20+O24+W21)</f>
        <v>0</v>
      </c>
      <c r="G23" s="163">
        <f>VALUE(O20+P24+V21)</f>
        <v>0</v>
      </c>
      <c r="H23" s="180">
        <f>AVERAGE(F23-G23)</f>
        <v>0</v>
      </c>
      <c r="I23" s="154"/>
      <c r="J23" s="93" t="str">
        <f>B22</f>
        <v>CT LA SALLE</v>
      </c>
      <c r="K23" s="96" t="s">
        <v>7</v>
      </c>
      <c r="L23" s="261" t="str">
        <f>B20</f>
        <v>CT PAGUERA</v>
      </c>
      <c r="M23" s="262"/>
      <c r="N23" s="263"/>
      <c r="O23" s="22">
        <v>0</v>
      </c>
      <c r="P23" s="22">
        <v>0</v>
      </c>
      <c r="Q23" s="192" t="s">
        <v>84</v>
      </c>
      <c r="R23" s="5"/>
      <c r="S23" s="5"/>
      <c r="T23" s="5"/>
      <c r="U23" s="5"/>
      <c r="V23" s="5"/>
      <c r="W23" s="5"/>
      <c r="X23" s="5"/>
    </row>
    <row r="24" spans="1:25" s="3" customFormat="1" ht="15" customHeight="1">
      <c r="A24" s="170"/>
      <c r="B24" s="31"/>
      <c r="C24" s="31"/>
      <c r="D24" s="31"/>
      <c r="E24" s="31"/>
      <c r="F24" s="31"/>
      <c r="G24" s="31"/>
      <c r="H24" s="170"/>
      <c r="I24" s="154"/>
      <c r="J24" s="94" t="str">
        <f>B23</f>
        <v>CLUB SPORTINCA</v>
      </c>
      <c r="K24" s="96" t="s">
        <v>7</v>
      </c>
      <c r="L24" s="264" t="str">
        <f>B21</f>
        <v>ACTION TENIS TAHOE</v>
      </c>
      <c r="M24" s="265"/>
      <c r="N24" s="266"/>
      <c r="O24" s="191">
        <v>0</v>
      </c>
      <c r="P24" s="191">
        <v>0</v>
      </c>
      <c r="Q24" s="5"/>
      <c r="R24" s="5"/>
      <c r="S24" s="5"/>
      <c r="T24" s="5"/>
      <c r="U24" s="5"/>
      <c r="V24" s="5"/>
      <c r="W24" s="5"/>
      <c r="X24" s="5"/>
    </row>
    <row r="25" spans="1:25" s="3" customFormat="1" ht="15" customHeight="1">
      <c r="A25" s="170"/>
      <c r="B25" s="164"/>
      <c r="C25" s="31"/>
      <c r="D25" s="31"/>
      <c r="E25" s="31"/>
      <c r="F25" s="31"/>
      <c r="G25" s="31"/>
      <c r="H25" s="170"/>
      <c r="I25" s="154"/>
      <c r="J25" s="5"/>
      <c r="K25" s="176"/>
      <c r="L25" s="5"/>
      <c r="M25" s="5"/>
      <c r="N25" s="5"/>
      <c r="O25" s="154"/>
      <c r="P25" s="154"/>
      <c r="Q25" s="5"/>
      <c r="R25" s="5"/>
      <c r="S25" s="5"/>
      <c r="T25" s="5"/>
      <c r="U25" s="5"/>
      <c r="V25" s="5"/>
      <c r="W25" s="5"/>
      <c r="X25" s="5"/>
    </row>
    <row r="26" spans="1:25" s="3" customFormat="1" ht="15" customHeight="1">
      <c r="A26" s="170"/>
      <c r="B26" s="31"/>
      <c r="C26" s="31"/>
      <c r="D26" s="31"/>
      <c r="E26" s="31"/>
      <c r="F26" s="31"/>
      <c r="G26" s="31"/>
      <c r="H26" s="170"/>
      <c r="I26" s="154"/>
      <c r="J26" s="5"/>
      <c r="K26" s="176"/>
      <c r="L26" s="5"/>
      <c r="M26" s="5"/>
      <c r="N26" s="5"/>
      <c r="O26" s="154"/>
      <c r="P26" s="154"/>
      <c r="Q26" s="5"/>
      <c r="R26" s="5"/>
      <c r="S26" s="5"/>
      <c r="T26" s="5"/>
      <c r="U26" s="5"/>
      <c r="V26" s="5"/>
      <c r="W26" s="5"/>
      <c r="X26" s="5"/>
    </row>
    <row r="27" spans="1:25" s="3" customFormat="1" ht="15" customHeight="1">
      <c r="A27" s="172"/>
      <c r="B27" s="158" t="s">
        <v>26</v>
      </c>
      <c r="C27" s="159" t="s">
        <v>1</v>
      </c>
      <c r="D27" s="159" t="s">
        <v>2</v>
      </c>
      <c r="E27" s="160" t="s">
        <v>3</v>
      </c>
      <c r="F27" s="160" t="s">
        <v>4</v>
      </c>
      <c r="G27" s="160" t="s">
        <v>5</v>
      </c>
      <c r="H27" s="179" t="s">
        <v>6</v>
      </c>
      <c r="I27" s="154"/>
      <c r="J27" s="44" t="s">
        <v>66</v>
      </c>
      <c r="K27" s="175"/>
      <c r="L27" s="37"/>
      <c r="M27" s="37"/>
      <c r="N27" s="37"/>
      <c r="O27" s="47"/>
      <c r="P27" s="27"/>
      <c r="Q27" s="5"/>
      <c r="R27" s="260" t="s">
        <v>74</v>
      </c>
      <c r="S27" s="260"/>
      <c r="T27" s="260"/>
      <c r="U27" s="37"/>
      <c r="V27" s="168"/>
      <c r="W27" s="5"/>
      <c r="X27" s="5"/>
    </row>
    <row r="28" spans="1:25" s="3" customFormat="1" ht="15" customHeight="1">
      <c r="A28" s="15"/>
      <c r="B28" s="166" t="s">
        <v>49</v>
      </c>
      <c r="C28" s="161">
        <f>COUNT(O28,P31,V28)</f>
        <v>3</v>
      </c>
      <c r="D28" s="161">
        <f>IF(O28&gt;P28,1,0)+IF(P31&gt;O31,1,0)+IF(V28&gt;W28,1,0)</f>
        <v>0</v>
      </c>
      <c r="E28" s="161">
        <f>IF(O28&lt;P28,1,0)+IF(P31&lt;O31,1,0)+IF(V28&lt;W28,1,0)</f>
        <v>1</v>
      </c>
      <c r="F28" s="161">
        <f>VALUE(O28+P31+V28)</f>
        <v>2</v>
      </c>
      <c r="G28" s="161">
        <f>VALUE(P28+O31+W28)</f>
        <v>3</v>
      </c>
      <c r="H28" s="15">
        <f>AVERAGE(F28-G28)</f>
        <v>-1</v>
      </c>
      <c r="I28" s="154"/>
      <c r="J28" s="227" t="str">
        <f>B28</f>
        <v>CLUB SPORTINCA</v>
      </c>
      <c r="K28" s="208" t="s">
        <v>7</v>
      </c>
      <c r="L28" s="281" t="str">
        <f>B31</f>
        <v>CT PAGUERA</v>
      </c>
      <c r="M28" s="282"/>
      <c r="N28" s="283"/>
      <c r="O28" s="223">
        <v>2</v>
      </c>
      <c r="P28" s="223">
        <v>3</v>
      </c>
      <c r="Q28" s="63"/>
      <c r="R28" s="93" t="str">
        <f>B28</f>
        <v>CLUB SPORTINCA</v>
      </c>
      <c r="S28" s="93"/>
      <c r="T28" s="96" t="s">
        <v>7</v>
      </c>
      <c r="U28" s="93" t="str">
        <f>B29</f>
        <v>CT LA SALLE</v>
      </c>
      <c r="V28" s="191">
        <v>0</v>
      </c>
      <c r="W28" s="191">
        <v>0</v>
      </c>
      <c r="X28" s="5"/>
    </row>
    <row r="29" spans="1:25" s="3" customFormat="1" ht="15" customHeight="1">
      <c r="A29" s="15"/>
      <c r="B29" s="166" t="s">
        <v>10</v>
      </c>
      <c r="C29" s="161">
        <f>COUNT(O29,P32,W28)</f>
        <v>3</v>
      </c>
      <c r="D29" s="161">
        <f>IF(O29&gt;P29,1,0)+IF(P32&gt;O32,1,0)+IF(W28&gt;V28,1,0)</f>
        <v>0</v>
      </c>
      <c r="E29" s="161">
        <f>IF(O29&lt;P29,1,0)+IF(P32&lt;O32,1,0)+IF(W28&lt;V28,1,0)</f>
        <v>0</v>
      </c>
      <c r="F29" s="161">
        <f>VALUE(O29+P32+W28)</f>
        <v>0</v>
      </c>
      <c r="G29" s="161">
        <f>VALUE(P29+O32+V28)</f>
        <v>0</v>
      </c>
      <c r="H29" s="15">
        <f>AVERAGE(F29-G29)</f>
        <v>0</v>
      </c>
      <c r="I29" s="154"/>
      <c r="J29" s="93" t="str">
        <f>B29</f>
        <v>CT LA SALLE</v>
      </c>
      <c r="K29" s="96" t="s">
        <v>7</v>
      </c>
      <c r="L29" s="261" t="str">
        <f>B30</f>
        <v>ACTION TENIS TAHOE</v>
      </c>
      <c r="M29" s="262"/>
      <c r="N29" s="263"/>
      <c r="O29" s="191">
        <v>0</v>
      </c>
      <c r="P29" s="191">
        <v>0</v>
      </c>
      <c r="Q29" s="63"/>
      <c r="R29" s="95" t="str">
        <f>B30</f>
        <v>ACTION TENIS TAHOE</v>
      </c>
      <c r="S29" s="95"/>
      <c r="T29" s="96" t="s">
        <v>7</v>
      </c>
      <c r="U29" s="93" t="str">
        <f>B31</f>
        <v>CT PAGUERA</v>
      </c>
      <c r="V29" s="191">
        <v>0</v>
      </c>
      <c r="W29" s="191">
        <v>0</v>
      </c>
      <c r="X29" s="167"/>
    </row>
    <row r="30" spans="1:25" s="3" customFormat="1" ht="15" customHeight="1">
      <c r="A30" s="15"/>
      <c r="B30" s="166" t="s">
        <v>37</v>
      </c>
      <c r="C30" s="161">
        <f>COUNT(P29,O31,V29)</f>
        <v>3</v>
      </c>
      <c r="D30" s="161">
        <f>IF(O31&gt;P31,1,0)+IF(P29&gt;O29,1,0)+IF(V29&gt;W29,1,0)</f>
        <v>0</v>
      </c>
      <c r="E30" s="161">
        <f>IF(O31&lt;P31,1,0)+IF(P29&lt;O29,1,0)+IF(V29&lt;W29,1,0)</f>
        <v>0</v>
      </c>
      <c r="F30" s="161">
        <f>VALUE(P29+O31+V29)</f>
        <v>0</v>
      </c>
      <c r="G30" s="161">
        <f>VALUE(O29+P31+W29)</f>
        <v>0</v>
      </c>
      <c r="H30" s="15">
        <f>AVERAGE(F30-G30)</f>
        <v>0</v>
      </c>
      <c r="I30" s="154"/>
      <c r="J30" s="44" t="s">
        <v>72</v>
      </c>
      <c r="K30" s="175"/>
      <c r="L30" s="37"/>
      <c r="M30" s="37"/>
      <c r="N30" s="37"/>
      <c r="O30" s="47"/>
      <c r="P30" s="27"/>
      <c r="Q30" s="5"/>
      <c r="R30" s="5"/>
      <c r="S30" s="5"/>
      <c r="T30" s="5"/>
      <c r="U30" s="5"/>
      <c r="V30" s="5"/>
      <c r="W30" s="5"/>
      <c r="X30" s="5"/>
    </row>
    <row r="31" spans="1:25" s="3" customFormat="1" ht="15" customHeight="1">
      <c r="A31" s="15"/>
      <c r="B31" s="166" t="s">
        <v>12</v>
      </c>
      <c r="C31" s="161">
        <f>COUNT(P28,O32,W29)</f>
        <v>3</v>
      </c>
      <c r="D31" s="161">
        <f>IF(P28&gt;O28,1,0)+IF(O32&gt;P32,1,0)+IF(W29&gt;V29,1,0)</f>
        <v>1</v>
      </c>
      <c r="E31" s="161">
        <f>IF(P28&lt;O28,1,0)+IF(O32&lt;P32,1,0)+IF(W29&lt;V29,1,0)</f>
        <v>0</v>
      </c>
      <c r="F31" s="161">
        <f>VALUE(P28+O32+W29)</f>
        <v>3</v>
      </c>
      <c r="G31" s="161">
        <f>VALUE(O28+P32+V29)</f>
        <v>2</v>
      </c>
      <c r="H31" s="15">
        <f>AVERAGE(F31-G31)</f>
        <v>1</v>
      </c>
      <c r="I31" s="154"/>
      <c r="J31" s="93" t="str">
        <f>B30</f>
        <v>ACTION TENIS TAHOE</v>
      </c>
      <c r="K31" s="96" t="s">
        <v>7</v>
      </c>
      <c r="L31" s="261" t="str">
        <f>B28</f>
        <v>CLUB SPORTINCA</v>
      </c>
      <c r="M31" s="262"/>
      <c r="N31" s="263"/>
      <c r="O31" s="191">
        <v>0</v>
      </c>
      <c r="P31" s="191">
        <v>0</v>
      </c>
      <c r="Q31" s="167"/>
      <c r="R31" s="5"/>
      <c r="S31" s="5"/>
      <c r="T31" s="5"/>
      <c r="U31" s="5"/>
      <c r="V31" s="5"/>
      <c r="W31" s="5"/>
      <c r="X31" s="5"/>
    </row>
    <row r="32" spans="1:25" s="3" customFormat="1" ht="15" customHeight="1">
      <c r="A32" s="154"/>
      <c r="B32" s="156"/>
      <c r="C32" s="156"/>
      <c r="D32" s="156"/>
      <c r="E32" s="156"/>
      <c r="F32" s="156"/>
      <c r="G32" s="156"/>
      <c r="H32" s="154"/>
      <c r="I32" s="154"/>
      <c r="J32" s="94" t="str">
        <f>B31</f>
        <v>CT PAGUERA</v>
      </c>
      <c r="K32" s="96" t="s">
        <v>7</v>
      </c>
      <c r="L32" s="264" t="str">
        <f>B29</f>
        <v>CT LA SALLE</v>
      </c>
      <c r="M32" s="265"/>
      <c r="N32" s="266"/>
      <c r="O32" s="191">
        <v>0</v>
      </c>
      <c r="P32" s="191">
        <v>0</v>
      </c>
      <c r="Q32" s="167"/>
      <c r="R32" s="5"/>
      <c r="S32" s="5"/>
      <c r="T32" s="5"/>
      <c r="U32" s="5"/>
      <c r="V32" s="5"/>
      <c r="W32" s="5"/>
      <c r="X32" s="5"/>
    </row>
    <row r="33" spans="1:24" s="3" customFormat="1">
      <c r="A33" s="154"/>
      <c r="B33" s="155"/>
      <c r="C33" s="154"/>
      <c r="D33" s="154"/>
      <c r="E33" s="154"/>
      <c r="F33" s="154"/>
      <c r="G33" s="154"/>
      <c r="H33" s="154"/>
      <c r="I33" s="15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>
      <c r="A34" s="154"/>
      <c r="B34" s="154"/>
      <c r="C34" s="154"/>
      <c r="D34" s="154"/>
      <c r="E34" s="154"/>
      <c r="F34" s="154"/>
      <c r="G34" s="154"/>
      <c r="H34" s="154"/>
      <c r="I34" s="154"/>
      <c r="J34" s="146" t="s">
        <v>45</v>
      </c>
      <c r="K34" s="68"/>
      <c r="L34" s="68"/>
      <c r="M34" s="68"/>
      <c r="N34" s="68"/>
      <c r="O34" s="68"/>
      <c r="P34" s="68"/>
      <c r="Q34" s="68"/>
      <c r="R34" s="146" t="s">
        <v>41</v>
      </c>
      <c r="S34" s="68"/>
      <c r="T34" s="68"/>
      <c r="U34" s="68"/>
      <c r="V34" s="68"/>
      <c r="W34" s="68"/>
      <c r="X34" s="68"/>
    </row>
    <row r="35" spans="1:24" s="3" customFormat="1">
      <c r="A35" s="154"/>
      <c r="B35" s="154"/>
      <c r="C35" s="154"/>
      <c r="D35" s="154"/>
      <c r="E35" s="154"/>
      <c r="F35" s="154"/>
      <c r="G35" s="154"/>
      <c r="H35" s="154"/>
      <c r="I35" s="154"/>
      <c r="J35" s="146" t="s">
        <v>40</v>
      </c>
      <c r="K35" s="68"/>
      <c r="L35" s="68"/>
      <c r="M35" s="68"/>
      <c r="N35" s="68"/>
      <c r="O35" s="68"/>
      <c r="P35" s="68"/>
      <c r="Q35" s="68"/>
      <c r="R35" s="146" t="s">
        <v>82</v>
      </c>
      <c r="S35" s="68"/>
      <c r="T35" s="68"/>
      <c r="U35" s="68"/>
      <c r="V35" s="68"/>
      <c r="W35" s="68"/>
      <c r="X35" s="68"/>
    </row>
    <row r="36" spans="1:24">
      <c r="A36" s="30"/>
      <c r="B36" s="177"/>
      <c r="C36" s="177"/>
      <c r="D36" s="177"/>
      <c r="E36" s="177"/>
      <c r="F36" s="177"/>
      <c r="G36" s="177"/>
      <c r="H36" s="177"/>
      <c r="I36" s="17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>
      <c r="A37" s="30"/>
      <c r="B37" s="177"/>
      <c r="C37" s="177"/>
      <c r="D37" s="177"/>
      <c r="E37" s="177"/>
      <c r="F37" s="177"/>
      <c r="G37" s="177"/>
      <c r="H37" s="177"/>
      <c r="I37" s="17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38" spans="1:2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</sheetData>
  <mergeCells count="15">
    <mergeCell ref="R27:T27"/>
    <mergeCell ref="L28:N28"/>
    <mergeCell ref="Q11:R11"/>
    <mergeCell ref="Q12:R12"/>
    <mergeCell ref="Q13:R13"/>
    <mergeCell ref="Q14:R14"/>
    <mergeCell ref="Q15:R15"/>
    <mergeCell ref="R19:T19"/>
    <mergeCell ref="L29:N29"/>
    <mergeCell ref="L31:N31"/>
    <mergeCell ref="L32:N32"/>
    <mergeCell ref="L20:N20"/>
    <mergeCell ref="L21:N21"/>
    <mergeCell ref="L23:N23"/>
    <mergeCell ref="L24:N2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VET+40F</vt:lpstr>
      <vt:lpstr>VET+50F</vt:lpstr>
      <vt:lpstr>VET+60F</vt:lpstr>
      <vt:lpstr>VET+35M</vt:lpstr>
      <vt:lpstr>VET+45M</vt:lpstr>
      <vt:lpstr>VET+50M</vt:lpstr>
      <vt:lpstr>VET+55M</vt:lpstr>
      <vt:lpstr>VET+60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2020-02-11T14:20:06Z</cp:lastPrinted>
  <dcterms:created xsi:type="dcterms:W3CDTF">2017-09-19T09:39:54Z</dcterms:created>
  <dcterms:modified xsi:type="dcterms:W3CDTF">2021-02-09T14:50:41Z</dcterms:modified>
</cp:coreProperties>
</file>